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035" activeTab="0"/>
  </bookViews>
  <sheets>
    <sheet name="1.Założenia" sheetId="1" r:id="rId1"/>
    <sheet name="2a.Obliczenia" sheetId="2" r:id="rId2"/>
    <sheet name="3. Wyniki" sheetId="3" r:id="rId3"/>
    <sheet name="4. Zysk operacyjny" sheetId="4" r:id="rId4"/>
    <sheet name="5. Trwałość finansowa " sheetId="5" r:id="rId5"/>
    <sheet name="6.Analizy specyficzne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_Regression_Out" hidden="1">#REF!</definedName>
    <definedName name="_Regression_X" hidden="1">#REF!</definedName>
    <definedName name="_Regression_Y" hidden="1">#REF!</definedName>
    <definedName name="a">'[3]Loan Schedule USD'!$B$5</definedName>
    <definedName name="aaa" hidden="1">#REF!</definedName>
    <definedName name="aaaa">#REF!</definedName>
    <definedName name="aaaaa">#REF!</definedName>
    <definedName name="aaaaaaa">#REF!</definedName>
    <definedName name="aaasss">#REF!</definedName>
    <definedName name="aiec">#REF!</definedName>
    <definedName name="AIFC">#REF!</definedName>
    <definedName name="amortyzacja_bilansowa_od_początku_roku">'[14]krosno -&gt; grupę, amortyzację'!$M$2:$M$16384</definedName>
    <definedName name="as" hidden="1">#REF!</definedName>
    <definedName name="base">#REF!</definedName>
    <definedName name="BE_ec_tar">#REF!</definedName>
    <definedName name="BE_tariff">#REF!</definedName>
    <definedName name="CF_other">#REF!</definedName>
    <definedName name="Commitment_fee">'[2]Loan Schedule1'!$B$8</definedName>
    <definedName name="conn">#REF!</definedName>
    <definedName name="coverage">#REF!</definedName>
    <definedName name="coverage2005">#REF!</definedName>
    <definedName name="Cykl_p_acenia_zobowi_zań_w_dniach">'[12]FO1NOWE'!$G:$G,'[12]FO1NOWE'!$B$90:$AZ$90,'[12]FO1NOWE'!$B$92:$AZ$92,'[12]FO1NOWE'!$B$94:$AZ$94</definedName>
    <definedName name="Cykl_ści_gania_nale_ności_w_dniach">'[12]FO1NOWE'!$G:$G,'[12]FO1NOWE'!$B$90:$AZ$90,'[12]FO1NOWE'!$B$92:$AZ$92</definedName>
    <definedName name="Cykl_zapasów__w_dniach">'[12]FO1NOWE'!$G:$G,'[12]FO1NOWE'!$B$90:$AZ$90</definedName>
    <definedName name="dd">#REF!</definedName>
    <definedName name="ddddd">#REF!</definedName>
    <definedName name="ddfdfff">#REF!</definedName>
    <definedName name="delay">#REF!</definedName>
    <definedName name="DEMAND">#REF!</definedName>
    <definedName name="dep">'[1]Jaroszow1'!#REF!</definedName>
    <definedName name="E_BENEFITS">#REF!</definedName>
    <definedName name="e_i">#REF!</definedName>
    <definedName name="e_p">#REF!</definedName>
    <definedName name="EBCA">#REF!</definedName>
    <definedName name="EC_COST">#REF!</definedName>
    <definedName name="ec_subs">#REF!</definedName>
    <definedName name="eeeeee">#REF!</definedName>
    <definedName name="eirr">#REF!</definedName>
    <definedName name="enpv">#REF!</definedName>
    <definedName name="eocc">#REF!</definedName>
    <definedName name="Excel_BuiltIn_Database_0">#REF!</definedName>
    <definedName name="Excel_BuiltIn_Recorder_0">#REF!</definedName>
    <definedName name="FBCA">#REF!</definedName>
    <definedName name="FCC">#REF!</definedName>
    <definedName name="fff">#REF!</definedName>
    <definedName name="FINCOST">#REF!</definedName>
    <definedName name="firr">#REF!</definedName>
    <definedName name="fnpv">#REF!</definedName>
    <definedName name="gdp">#REF!</definedName>
    <definedName name="growth">#REF!</definedName>
    <definedName name="jump">'[1]Jaroszow1'!#REF!</definedName>
    <definedName name="KAPITA_Y_W_ASNE">'[12]FO1NOWE'!$B$60,'[12]FO1NOWE'!$B$60:$AZ$60</definedName>
    <definedName name="kasa">#REF!</definedName>
    <definedName name="kasa_w">#REF!</definedName>
    <definedName name="kasa_w2">#REF!</definedName>
    <definedName name="kasa1">#REF!</definedName>
    <definedName name="kasa1_w">#REF!</definedName>
    <definedName name="kasa1_w2">#REF!</definedName>
    <definedName name="kasa10">#REF!</definedName>
    <definedName name="kasa2">#REF!</definedName>
    <definedName name="kasa2_w">#REF!</definedName>
    <definedName name="kasa2_w2">#REF!</definedName>
    <definedName name="kasa3">#REF!</definedName>
    <definedName name="kasa3_w">#REF!</definedName>
    <definedName name="kasa3_w2">#REF!</definedName>
    <definedName name="kasa4">#REF!</definedName>
    <definedName name="kasa4_w">#REF!</definedName>
    <definedName name="kasa4_w2">#REF!</definedName>
    <definedName name="kasa5">#REF!</definedName>
    <definedName name="kasa5_w">#REF!</definedName>
    <definedName name="kasa5_w2">#REF!</definedName>
    <definedName name="kasa6">#REF!</definedName>
    <definedName name="kasa6_w">#REF!</definedName>
    <definedName name="kasa6_w2">#REF!</definedName>
    <definedName name="kasa7">#REF!</definedName>
    <definedName name="kasa8">#REF!</definedName>
    <definedName name="kasa9">#REF!</definedName>
    <definedName name="Koszty">'[15]Koszty'!$A$1:$J$253</definedName>
    <definedName name="kredyt">#REF!</definedName>
    <definedName name="kredyt_w">#REF!</definedName>
    <definedName name="kredyt_w2">#REF!</definedName>
    <definedName name="kredyt1">#REF!</definedName>
    <definedName name="kredyt1_w">#REF!</definedName>
    <definedName name="kredyt1_w2">#REF!</definedName>
    <definedName name="kredyt10">#REF!</definedName>
    <definedName name="kredyt2">#REF!</definedName>
    <definedName name="kredyt2_w">#REF!</definedName>
    <definedName name="kredyt2_w2">#REF!</definedName>
    <definedName name="kredyt3">#REF!</definedName>
    <definedName name="kredyt3_w">#REF!</definedName>
    <definedName name="kredyt3_w2">#REF!</definedName>
    <definedName name="kredyt4">#REF!</definedName>
    <definedName name="kredyt4_w">#REF!</definedName>
    <definedName name="kredyt4_w2">#REF!</definedName>
    <definedName name="kredyt5">#REF!</definedName>
    <definedName name="kredyt5_w">#REF!</definedName>
    <definedName name="kredyt5_w2">#REF!</definedName>
    <definedName name="kredyt6">#REF!</definedName>
    <definedName name="kredyt6_w">#REF!</definedName>
    <definedName name="kredyt6_w2">#REF!</definedName>
    <definedName name="kredyt7">#REF!</definedName>
    <definedName name="kredyt8">#REF!</definedName>
    <definedName name="kredyt9">#REF!</definedName>
    <definedName name="lcd">#REF!</definedName>
    <definedName name="life">#REF!</definedName>
    <definedName name="loan1">'[1]Jaroszow1'!#REF!</definedName>
    <definedName name="loan2">'[1]Jaroszow1'!#REF!</definedName>
    <definedName name="loan3">'[1]Jaroszow1'!#REF!</definedName>
    <definedName name="Macro1">#REF!</definedName>
    <definedName name="MAG1">#REF!</definedName>
    <definedName name="MAG11">'[16]Zap'!#REF!</definedName>
    <definedName name="Makro1">#REF!</definedName>
    <definedName name="makrowojtek">#REF!</definedName>
    <definedName name="mj_2">#REF!</definedName>
    <definedName name="obszar">#REF!</definedName>
    <definedName name="_xlnm.Print_Area" localSheetId="0">'1.Założenia'!$A$1:$D$56</definedName>
    <definedName name="_xlnm.Print_Area" localSheetId="1">'2a.Obliczenia'!$A$1:$L$21</definedName>
    <definedName name="_xlnm.Print_Area" localSheetId="2">'3. Wyniki'!$A$1:$L$74</definedName>
    <definedName name="_xlnm.Print_Area" localSheetId="3">'4. Zysk operacyjny'!$A$1:$K$37</definedName>
    <definedName name="_xlnm.Print_Area" localSheetId="4">'5. Trwałość finansowa '!$A$1:$V$118</definedName>
    <definedName name="Oprocentowanie2">'[9]koszty'!#REF!</definedName>
    <definedName name="P_USERS">#REF!</definedName>
    <definedName name="piped_water_1996">#REF!</definedName>
    <definedName name="pog">#REF!</definedName>
    <definedName name="pog_w">#REF!</definedName>
    <definedName name="pog_w2">#REF!</definedName>
    <definedName name="pog1">#REF!</definedName>
    <definedName name="pog1_w">#REF!</definedName>
    <definedName name="pog1_w2">#REF!</definedName>
    <definedName name="pog10">#REF!</definedName>
    <definedName name="pog2">#REF!</definedName>
    <definedName name="pog2_w">#REF!</definedName>
    <definedName name="pog2_w2">#REF!</definedName>
    <definedName name="pog3">#REF!</definedName>
    <definedName name="pog3_w">#REF!</definedName>
    <definedName name="pog3_w2">#REF!</definedName>
    <definedName name="pog4">#REF!</definedName>
    <definedName name="pog4_w">#REF!</definedName>
    <definedName name="pog4_w2">#REF!</definedName>
    <definedName name="pog5">#REF!</definedName>
    <definedName name="pog5_w">#REF!</definedName>
    <definedName name="pog5_w2">#REF!</definedName>
    <definedName name="pog6">#REF!</definedName>
    <definedName name="pog6_w">#REF!</definedName>
    <definedName name="pog6_w2">#REF!</definedName>
    <definedName name="pog7">#REF!</definedName>
    <definedName name="pog8">#REF!</definedName>
    <definedName name="pog9">#REF!</definedName>
    <definedName name="prowizja">'[9]Założenia'!#REF!</definedName>
    <definedName name="qq">#REF!</definedName>
    <definedName name="qqqqq">#REF!</definedName>
    <definedName name="rat">'[9]Założenia'!#REF!</definedName>
    <definedName name="reg2" hidden="1">#REF!</definedName>
    <definedName name="regx2" hidden="1">#REF!</definedName>
    <definedName name="Rentowność_dzia_alności_podstawowej">'[12]FO1NOWE'!$B$104:$AZ$104,'[12]FO1NOWE'!$B$105:$AZ$105</definedName>
    <definedName name="repay1">'[1]Jaroszow1'!#REF!</definedName>
    <definedName name="repay2">'[1]Jaroszow1'!#REF!</definedName>
    <definedName name="repay3">'[1]Jaroszow1'!#REF!</definedName>
    <definedName name="REVENUES">#REF!</definedName>
    <definedName name="RGK">'[14]krosno -&gt; grupę, amortyzację'!$J$2:$J$16384</definedName>
    <definedName name="rofa">'[1]Jaroszow1'!#REF!</definedName>
    <definedName name="Rok1">#REF!</definedName>
    <definedName name="Rok1_w">#REF!</definedName>
    <definedName name="Rok1_w2">#REF!</definedName>
    <definedName name="Rok10_w">#REF!</definedName>
    <definedName name="Rok2">#REF!</definedName>
    <definedName name="Rok2_w">#REF!</definedName>
    <definedName name="Rok2_w2">#REF!</definedName>
    <definedName name="Rok3">#REF!</definedName>
    <definedName name="Rok3_w">#REF!</definedName>
    <definedName name="Rok3_w2">#REF!</definedName>
    <definedName name="Rok4">#REF!</definedName>
    <definedName name="Rok4_w">#REF!</definedName>
    <definedName name="Rok4_w2">#REF!</definedName>
    <definedName name="Rok5">#REF!</definedName>
    <definedName name="Rok5_w">#REF!</definedName>
    <definedName name="Rok5_w2">#REF!</definedName>
    <definedName name="Rok6">#REF!</definedName>
    <definedName name="Rok6_w">#REF!</definedName>
    <definedName name="Rok6_w2">#REF!</definedName>
    <definedName name="Rok7_w">#REF!</definedName>
    <definedName name="Rok8_w">#REF!</definedName>
    <definedName name="Rok9_w">#REF!</definedName>
    <definedName name="rrr">#REF!</definedName>
    <definedName name="SA">#REF!</definedName>
    <definedName name="sa_eb">#REF!</definedName>
    <definedName name="sa_inv">#REF!</definedName>
    <definedName name="SD">#REF!</definedName>
    <definedName name="SDD">#REF!</definedName>
    <definedName name="SERF">#REF!</definedName>
    <definedName name="ss" hidden="1">#REF!</definedName>
    <definedName name="ssssss">#REF!</definedName>
    <definedName name="SUMA">#REF!</definedName>
    <definedName name="SUMA_GBA">#REF!</definedName>
    <definedName name="SUMA_KK">#REF!</definedName>
    <definedName name="SUMMA">#REF!</definedName>
    <definedName name="SWR">#REF!</definedName>
    <definedName name="SWRF">#REF!</definedName>
    <definedName name="TAB.4">#REF!</definedName>
    <definedName name="tax">'[1]Jaroszow1'!#REF!</definedName>
    <definedName name="total_water_ec_1996">#REF!</definedName>
    <definedName name="ttt">#REF!</definedName>
    <definedName name="tttttt">#REF!</definedName>
    <definedName name="tttttttt">#REF!</definedName>
    <definedName name="tyyu">#REF!</definedName>
    <definedName name="wariant">'[10]wariant'!$B$3</definedName>
    <definedName name="Wskaźnik_bie__cej_p_ynności">'[12]FO1NOWE'!$B$85,'[12]FO1NOWE'!$B$85:$AZ$85</definedName>
    <definedName name="Wskaźnik_p_ynności_szybki">'[12]FO1NOWE'!$B$85,'[12]FO1NOWE'!$B$85:$AZ$85,'[12]FO1NOWE'!$B$86:$AZ$86</definedName>
    <definedName name="www">#REF!</definedName>
    <definedName name="wwww">#REF!</definedName>
    <definedName name="wwwwww">#REF!</definedName>
    <definedName name="xxx" hidden="1">#REF!</definedName>
    <definedName name="year2000">#REF!</definedName>
    <definedName name="year2005">#REF!</definedName>
    <definedName name="years">#REF!</definedName>
    <definedName name="zaciąganie_kredytu">#REF!</definedName>
    <definedName name="zaciąganie_kredytu_w">#REF!</definedName>
    <definedName name="zaciąganie_kredytu_w2">#REF!</definedName>
    <definedName name="Zobowi_zania_biezace__F_01_dz.3_poz_04">'[12]FO1NOWE'!$B$53:$AZ$53,'[12]FO1NOWE'!$B$55:$AZ$55</definedName>
    <definedName name="Zobowi_zania_d_ugoterminowe__F_01_dz3_poz_01">'[12]FO1NOWE'!$B$53:$AZ$53,'[12]FO1NOWE'!$B$55:$AZ$55,'[12]FO1NOWE'!$B$53</definedName>
  </definedNames>
  <calcPr fullCalcOnLoad="1"/>
</workbook>
</file>

<file path=xl/comments1.xml><?xml version="1.0" encoding="utf-8"?>
<comments xmlns="http://schemas.openxmlformats.org/spreadsheetml/2006/main">
  <authors>
    <author>Jankowska-Duda, Beata</author>
  </authors>
  <commentList>
    <comment ref="B7" authorId="0">
      <text>
        <r>
          <rPr>
            <sz val="9"/>
            <rFont val="Tahoma"/>
            <family val="2"/>
          </rPr>
          <t>WERSJA PIERWOTNA to pierwsza wersja analizy finansowej złożona do IOK na moment aplikowania 
WERSJA ZAKTUALIZOWANA W DNIU …. to wersja poprawiona w trakcie oceny projektu lub na inny moment procedowania z projektem (np. na etapie realizacji)</t>
        </r>
      </text>
    </comment>
    <comment ref="B21" authorId="0">
      <text>
        <r>
          <rPr>
            <sz val="9"/>
            <rFont val="Tahoma"/>
            <family val="2"/>
          </rPr>
          <t>Wartości oznaczone</t>
        </r>
        <r>
          <rPr>
            <b/>
            <sz val="9"/>
            <rFont val="Tahoma"/>
            <family val="2"/>
          </rPr>
          <t xml:space="preserve"> kolorem żółtym</t>
        </r>
        <r>
          <rPr>
            <sz val="9"/>
            <rFont val="Tahoma"/>
            <family val="2"/>
          </rPr>
          <t xml:space="preserve"> pobierane są do tabel wzorocwych w innych arkuszach</t>
        </r>
      </text>
    </comment>
    <comment ref="A3" authorId="0">
      <text>
        <r>
          <rPr>
            <b/>
            <sz val="9"/>
            <rFont val="Tahoma"/>
            <family val="2"/>
          </rPr>
          <t>Tabelę założenia można modyfikować poprzez  m.in. dodanie wierszy czy kolumn.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.</author>
  </authors>
  <commentList>
    <comment ref="C74" authorId="0">
      <text>
        <r>
          <rPr>
            <u val="single"/>
            <sz val="8"/>
            <rFont val="Tahoma"/>
            <family val="2"/>
          </rPr>
          <t xml:space="preserve">Tylko </t>
        </r>
        <r>
          <rPr>
            <sz val="8"/>
            <rFont val="Tahoma"/>
            <family val="2"/>
          </rPr>
          <t xml:space="preserve">w sytuacji, gdy w ramach przepływów pieniężnych netto wystepują wartości o jednorodnym znaku (tj. same wartości ujemne lub same wartości dodatnie) nie będzie możliwe obliczenie wskaźnika FRR. 
W przeciwnym wypadku, </t>
        </r>
        <r>
          <rPr>
            <u val="single"/>
            <sz val="8"/>
            <rFont val="Tahoma"/>
            <family val="2"/>
          </rPr>
          <t xml:space="preserve"> wskaźnik FRR bedzie</t>
        </r>
        <r>
          <rPr>
            <sz val="8"/>
            <rFont val="Tahoma"/>
            <family val="2"/>
          </rPr>
          <t xml:space="preserve"> wyliczalny. Gdyby jednak funcja IRR nie  genrowała wyniku, należy zasugerować dowolny wynik, wstawiając  w wierszu formuły "=IRR[wartość(</t>
        </r>
        <r>
          <rPr>
            <b/>
            <sz val="8"/>
            <rFont val="Tahoma"/>
            <family val="2"/>
          </rPr>
          <t>wynik</t>
        </r>
        <r>
          <rPr>
            <sz val="8"/>
            <rFont val="Tahoma"/>
            <family val="2"/>
          </rPr>
          <t>)] " w pozycji wynik" dowolną liczbę np. -0,01 (czyli -10%).</t>
        </r>
      </text>
    </comment>
  </commentList>
</comments>
</file>

<file path=xl/comments4.xml><?xml version="1.0" encoding="utf-8"?>
<comments xmlns="http://schemas.openxmlformats.org/spreadsheetml/2006/main">
  <authors>
    <author>Magdalena Mendocha</author>
    <author>Szczecina, Magdalena</author>
    <author>.</author>
  </authors>
  <commentList>
    <comment ref="D9" authorId="0">
      <text>
        <r>
          <rPr>
            <sz val="8"/>
            <rFont val="Tahoma"/>
            <family val="2"/>
          </rPr>
          <t xml:space="preserve"> T=1  to pierwszy rok dyskontowania, czyli rok nastepny po roku bazowym.</t>
        </r>
      </text>
    </comment>
    <comment ref="B16" authorId="1">
      <text>
        <r>
          <rPr>
            <sz val="8"/>
            <rFont val="Tahoma"/>
            <family val="2"/>
          </rPr>
          <t>Należy uzupełnić stopą dyskontową właściwą dla pomocy publicznej.</t>
        </r>
      </text>
    </comment>
    <comment ref="C18" authorId="2">
      <text>
        <r>
          <rPr>
            <sz val="8"/>
            <rFont val="Tahoma"/>
            <family val="2"/>
          </rPr>
          <t>Jeżeli suma zdysk. Zysków operacyjnych j</t>
        </r>
        <r>
          <rPr>
            <u val="single"/>
            <sz val="8"/>
            <rFont val="Tahoma"/>
            <family val="2"/>
          </rPr>
          <t xml:space="preserve">est mniejsza </t>
        </r>
        <r>
          <rPr>
            <sz val="8"/>
            <rFont val="Tahoma"/>
            <family val="2"/>
          </rPr>
          <t>od 0 (zera), nie ma potrzeby wypełniania dalszych części arkusza. Projekt nie generuje zysku operacyjnego. Można ten zapis usunąć 
AŁ.</t>
        </r>
      </text>
    </comment>
  </commentList>
</comments>
</file>

<file path=xl/sharedStrings.xml><?xml version="1.0" encoding="utf-8"?>
<sst xmlns="http://schemas.openxmlformats.org/spreadsheetml/2006/main" count="563" uniqueCount="263">
  <si>
    <t>Nakłady odtworzeniowe</t>
  </si>
  <si>
    <t>Zmiana kapitału obrotowego netto</t>
  </si>
  <si>
    <t>Lp.</t>
  </si>
  <si>
    <t>Kategoria/Okres projekcji</t>
  </si>
  <si>
    <t>I.</t>
  </si>
  <si>
    <t>II.</t>
  </si>
  <si>
    <t>A.</t>
  </si>
  <si>
    <t>B.</t>
  </si>
  <si>
    <t>▪ amortyzacja</t>
  </si>
  <si>
    <t>Scenariusz bez projektu</t>
  </si>
  <si>
    <t>Scenariusz z projektem</t>
  </si>
  <si>
    <t>Koszty operacyjne ogółem w tym:</t>
  </si>
  <si>
    <t>Zmiana wywołana projektem</t>
  </si>
  <si>
    <t>C.</t>
  </si>
  <si>
    <t>▪ zużycie materiałów i energii</t>
  </si>
  <si>
    <t>▪ usługi obce</t>
  </si>
  <si>
    <t>▪ podatki i opłaty</t>
  </si>
  <si>
    <t>▪ wynagrodzenia</t>
  </si>
  <si>
    <t>▪ ubezpieczenia społeczne i inne świadczenia</t>
  </si>
  <si>
    <t>▪ pozostałe koszty rodzajowe</t>
  </si>
  <si>
    <t>III.</t>
  </si>
  <si>
    <t>WPŁYWY RAZEM</t>
  </si>
  <si>
    <t>WYDATKI RAZEM</t>
  </si>
  <si>
    <t>Koszty operacyjne bez amortyzacji</t>
  </si>
  <si>
    <t>Przepływy pieniężne netto</t>
  </si>
  <si>
    <t>Wyszczególnienie/Pozycja</t>
  </si>
  <si>
    <t>1. Założenia ogólne</t>
  </si>
  <si>
    <t>Stawka/Wskaźnik</t>
  </si>
  <si>
    <t>Finansowa zaktualizowana wartość netto z inwestycji (FNPV/C)</t>
  </si>
  <si>
    <t>TYTUŁ PROJEKTU:</t>
  </si>
  <si>
    <t>WNIOSKODAWCA:</t>
  </si>
  <si>
    <t>…</t>
  </si>
  <si>
    <t xml:space="preserve">Liczony jako % kosztów kwalifikowalnych </t>
  </si>
  <si>
    <t>Finansowa wewnętrzna stopa zwrotu 
z inwestycji (FRR/C)</t>
  </si>
  <si>
    <t>Zastosowana stopa dyskontowa:</t>
  </si>
  <si>
    <t>Rok</t>
  </si>
  <si>
    <t xml:space="preserve">Początek okresu odniesienia - rok: </t>
  </si>
  <si>
    <t>Dyskontowanie:</t>
  </si>
  <si>
    <t xml:space="preserve">Okres odniesienia - lata
</t>
  </si>
  <si>
    <t>Początek dyskontowania (t=1)  -rok:</t>
  </si>
  <si>
    <t>Początek dyskontowania (rok t=1)</t>
  </si>
  <si>
    <t xml:space="preserve">Koniec  okresu odniesienia - rok: </t>
  </si>
  <si>
    <t xml:space="preserve">ZAŁOŻENIA DO ANALIZY FINANSOWEJ </t>
  </si>
  <si>
    <t>3. Inne istotne założenia (wymienić):</t>
  </si>
  <si>
    <t xml:space="preserve">2.2. Plan nakładów odtworzeniowych </t>
  </si>
  <si>
    <t>2.4 ŹRÓDŁA FINANSOWANIA nakładów inwestycyjnych (montaż finansowy)</t>
  </si>
  <si>
    <t>2.1 Plan nakładów inwestycyjnych (zgodnie z wnioskiem o dofinansowanie)</t>
  </si>
  <si>
    <t>Kredyt (transze kredytu, oprocentowanie, ilośc rat prowizja, harmonogram spłat)</t>
  </si>
  <si>
    <t>Wkład własny (do kosztów kwalifikowalnych i niekwalifikowalnych)</t>
  </si>
  <si>
    <t>Pozostałe źródła (wymienić):</t>
  </si>
  <si>
    <t>Komentarz/wyjaśnienie</t>
  </si>
  <si>
    <t>Wartość rezydualna</t>
  </si>
  <si>
    <t>▪ wartość sprzedanych towarów i materiałów</t>
  </si>
  <si>
    <t xml:space="preserve">   ▪ wartość sprzedanych towarów i materiałów</t>
  </si>
  <si>
    <t>data pobierana z założeń ogólnych</t>
  </si>
  <si>
    <t xml:space="preserve">2. Założenia dotyczące projektu </t>
  </si>
  <si>
    <t>Obliczenia wg indywidualnego modelu analityka
Projekcje finansowe w układzie 
Scenariusz bez projektu &gt;&gt; Scenariusz z projektem &gt;&gt; Projekt</t>
  </si>
  <si>
    <t>3. Plan kosztów operacyjnych (podmiot zarządzający)</t>
  </si>
  <si>
    <t>4. Plan przychodów operacyjnych (podmiot zarządzajacy)</t>
  </si>
  <si>
    <t>Wyniki</t>
  </si>
  <si>
    <t>Trwałość finansowa</t>
  </si>
  <si>
    <t>A</t>
  </si>
  <si>
    <t>Przychody ze sprzedaży i zrównane z nimi</t>
  </si>
  <si>
    <t>I</t>
  </si>
  <si>
    <t>Przychód ze sprzedaży produktów</t>
  </si>
  <si>
    <t>II</t>
  </si>
  <si>
    <t>Zmiana stanu produktów</t>
  </si>
  <si>
    <t>III</t>
  </si>
  <si>
    <t>Koszt wytworzenia produktów na własne potrzeby jednostki</t>
  </si>
  <si>
    <t>IV</t>
  </si>
  <si>
    <t>Przychód ze sprzedaży towarów i materiałów</t>
  </si>
  <si>
    <t>B</t>
  </si>
  <si>
    <t>Koszty działalności operacyjnej</t>
  </si>
  <si>
    <t>Amortyzacja</t>
  </si>
  <si>
    <t>Zużycie materiałów i energii</t>
  </si>
  <si>
    <t>Usługi obce</t>
  </si>
  <si>
    <t>Podatki i opłaty</t>
  </si>
  <si>
    <t>V</t>
  </si>
  <si>
    <t>Wynagrodzenia</t>
  </si>
  <si>
    <t>VI</t>
  </si>
  <si>
    <t>VII</t>
  </si>
  <si>
    <t>Pozostałe koszty rodzajowe</t>
  </si>
  <si>
    <t>VIII</t>
  </si>
  <si>
    <t>Wartość sprzedanych towarów i materiałów</t>
  </si>
  <si>
    <t>C</t>
  </si>
  <si>
    <t>Zysk/strata ze sprzedaży (A-B)</t>
  </si>
  <si>
    <t>D</t>
  </si>
  <si>
    <t>Pozostałe przychody operacyjne</t>
  </si>
  <si>
    <t>E</t>
  </si>
  <si>
    <t>Pozostałe koszty operacyjne</t>
  </si>
  <si>
    <t>F</t>
  </si>
  <si>
    <t>G</t>
  </si>
  <si>
    <t>Przychody finansowe</t>
  </si>
  <si>
    <t>H</t>
  </si>
  <si>
    <t>Koszty finansowe</t>
  </si>
  <si>
    <t xml:space="preserve">Podatek dochodowy </t>
  </si>
  <si>
    <t>Pozostałe obowiązkowe obciążenia</t>
  </si>
  <si>
    <t>Zysk/Strata na działalności operacyjnej (C+D-E)</t>
  </si>
  <si>
    <t>Aktywa trwałe</t>
  </si>
  <si>
    <t>Wartości niematerialne i prawne</t>
  </si>
  <si>
    <t>Rzeczowe aktywa trwałe w tym:</t>
  </si>
  <si>
    <t>1.</t>
  </si>
  <si>
    <t>Środki trwałe</t>
  </si>
  <si>
    <t>2.</t>
  </si>
  <si>
    <t>Środki trwałe w budowie</t>
  </si>
  <si>
    <t>Należności długoterminowe</t>
  </si>
  <si>
    <t>IV.</t>
  </si>
  <si>
    <t>Inwestycje długoterminowe</t>
  </si>
  <si>
    <t>V.</t>
  </si>
  <si>
    <t>Długoterminowe rozliczenia międzyokresowe</t>
  </si>
  <si>
    <t>Aktywa obrotowe</t>
  </si>
  <si>
    <t>Zapasy</t>
  </si>
  <si>
    <t>Należności krótkoterminowe</t>
  </si>
  <si>
    <t>Inwestycje krótkoterminowe w tym:</t>
  </si>
  <si>
    <t>Krótkoterminowe rozliczenia międzyokresowe</t>
  </si>
  <si>
    <t>AKTYWA RAZEM</t>
  </si>
  <si>
    <t>PASYWA</t>
  </si>
  <si>
    <t>Kapitał własny</t>
  </si>
  <si>
    <t>Kapitał podstawowy</t>
  </si>
  <si>
    <t>Kapitał zapasowy</t>
  </si>
  <si>
    <t>Kapitał z aktualizacji wyceny</t>
  </si>
  <si>
    <t>Pozostałe kapitały rezerwowe</t>
  </si>
  <si>
    <t>Zysk (strata) netto</t>
  </si>
  <si>
    <t>Zobowiązania i rezerwy na zobowiązania</t>
  </si>
  <si>
    <t>Rezerwy na zobowiązania</t>
  </si>
  <si>
    <t>Zobowiązania długoterminowe</t>
  </si>
  <si>
    <t>Zobowiązania krótkoterminowe</t>
  </si>
  <si>
    <t>PASYWA RAZEM</t>
  </si>
  <si>
    <t xml:space="preserve">Środki pieniężne w kasie i na rachunkach </t>
  </si>
  <si>
    <t>AKTYWA</t>
  </si>
  <si>
    <t>Zysk (strata) z lat ubiegłych</t>
  </si>
  <si>
    <t>VI.</t>
  </si>
  <si>
    <t>Przepływy środków pieniężnych z działalności operacyjnej</t>
  </si>
  <si>
    <t>Zysk/Strata netto</t>
  </si>
  <si>
    <t>Korekty razem</t>
  </si>
  <si>
    <t>Odsetki i udziały w zyskach</t>
  </si>
  <si>
    <t>Zysk/Strata z działalności inwestycyjnej</t>
  </si>
  <si>
    <t>Zmiana stanu rezerw</t>
  </si>
  <si>
    <t>Zmiana stanu zapasów</t>
  </si>
  <si>
    <t>Zmiana stanu należności</t>
  </si>
  <si>
    <t>Zmiana stanu zobowiązań krótkoterm. z wyj. pożyczek i kredytów</t>
  </si>
  <si>
    <t>Zmiana stanu rozliczeń międzyokresowych</t>
  </si>
  <si>
    <t>Inne korekty</t>
  </si>
  <si>
    <t>Przepływy pieniężne z działalności operacyjnej</t>
  </si>
  <si>
    <t>Przepływy środków pieniężnych z działalności inwestycyjnej</t>
  </si>
  <si>
    <t>Wpływy</t>
  </si>
  <si>
    <t>Wydatki</t>
  </si>
  <si>
    <t>Przepływy pieniężne netto z działalności inwestycyjnej</t>
  </si>
  <si>
    <t>Przepływy środków pieniężnych z działalności finansowej</t>
  </si>
  <si>
    <t>Wpływy netto z wydania udziałów (emisji akcji) i innych instrumentów kapitałowych oraz dopłat do kapitału</t>
  </si>
  <si>
    <t>Kredyty i pożyczki</t>
  </si>
  <si>
    <t>Emisja dłużnych papierów wartościowych</t>
  </si>
  <si>
    <t>Inne wpływy finansowe</t>
  </si>
  <si>
    <t>Spłaty kredytów i pożyczek</t>
  </si>
  <si>
    <t>Odsetki</t>
  </si>
  <si>
    <t>Inne wydatki finansowe</t>
  </si>
  <si>
    <t>Przepływy pieniężne netto z działalności finansowej</t>
  </si>
  <si>
    <t>Przepływy pieniężne netto razem</t>
  </si>
  <si>
    <t>Środki pieniężne na początek okresu</t>
  </si>
  <si>
    <t>Środki pieniężne na koniec okresu</t>
  </si>
  <si>
    <t xml:space="preserve">Amortyzacja </t>
  </si>
  <si>
    <t xml:space="preserve">Zyski/Straty z tyt. różnic kursowych </t>
  </si>
  <si>
    <t>Wyszczególnienie/ROK</t>
  </si>
  <si>
    <t>Rok t=</t>
  </si>
  <si>
    <t>Wzorcowe tabele sprawozdań finansowych na podstawie Ustawy o rachunkowości</t>
  </si>
  <si>
    <t>Ubezpieczenia społeczne i inne świadczenia na rzecz pracowników</t>
  </si>
  <si>
    <t xml:space="preserve">Rozliczenia międzyokresowe </t>
  </si>
  <si>
    <t xml:space="preserve">4.1. Plan  ilościowy sprzedaży </t>
  </si>
  <si>
    <t xml:space="preserve">4.2. Plan przychodów operacyjnych. </t>
  </si>
  <si>
    <t>Stopa dyskontowa do wyliczenia zysku operacyjnego</t>
  </si>
  <si>
    <t>Stopa referencyjna  dla projektów objętych pomocą publiczną zobligowanych do wyliczenia zysku operacyjnego, publikowana przez UOKiK na https://uokik.gov.pl/stopa_referencyjna_i_archiwum.php</t>
  </si>
  <si>
    <t xml:space="preserve">Tabela I. Nakłady inwestycyjne i odtworzeniowe </t>
  </si>
  <si>
    <t>a.</t>
  </si>
  <si>
    <t>b.</t>
  </si>
  <si>
    <t>Projekt UE razem</t>
  </si>
  <si>
    <t>Nakłady inwestycyjne w tym:</t>
  </si>
  <si>
    <t>wydatki kwalifikowane</t>
  </si>
  <si>
    <r>
      <t>▪</t>
    </r>
    <r>
      <rPr>
        <sz val="10"/>
        <rFont val="Arial"/>
        <family val="0"/>
      </rPr>
      <t xml:space="preserve"> nakłady inwestycyjne - netto</t>
    </r>
  </si>
  <si>
    <t>▪ podatek VAT</t>
  </si>
  <si>
    <t>wydatki niekwalifikowane</t>
  </si>
  <si>
    <t>▪ nakłady inwestycyjne - netto</t>
  </si>
  <si>
    <t>Nakłady odtworzeniowe w tym:</t>
  </si>
  <si>
    <t>▪ nakłady odtworzeniowe - netto</t>
  </si>
  <si>
    <t>2. Plan amortyzacji i nakładów odtworzeniowych</t>
  </si>
  <si>
    <t>Tabela II. Przychody i koszty operacyjne</t>
  </si>
  <si>
    <t>Pomoc publiczna - metoda zysku operacyjnego</t>
  </si>
  <si>
    <t>Przychody operacyjne</t>
  </si>
  <si>
    <t>Koszty operacyjne (bez amortyzacji nakładów inwestycyjnych)</t>
  </si>
  <si>
    <t>Amortyzacja nakładów odtworzeniowych</t>
  </si>
  <si>
    <t xml:space="preserve">Koszty finansowania inwestycji </t>
  </si>
  <si>
    <t>Zysk operacyjny  [1-2-3-4]</t>
  </si>
  <si>
    <t>Zdyskontowany zysk operacyjny  [5x6]</t>
  </si>
  <si>
    <t>Suma zdyskontowanych zysków operacyjnych - ZO</t>
  </si>
  <si>
    <t xml:space="preserve">Obliczenia kwoty pomocy metodą zysku operacyjnego  dla projektów objętych pomocą publiczną  </t>
  </si>
  <si>
    <t>Określenie kwoty pomocy na podstawie zysku operacyjnego</t>
  </si>
  <si>
    <t xml:space="preserve">Max Crpa </t>
  </si>
  <si>
    <t>Dopuszczalny poziom pomocy (%)</t>
  </si>
  <si>
    <t>D.</t>
  </si>
  <si>
    <t>Udziały (akcje) własne</t>
  </si>
  <si>
    <t>VII.</t>
  </si>
  <si>
    <t>Odpisy z zysku netto w ciągu roku obrotowego (wielkość ujemna)</t>
  </si>
  <si>
    <t>J</t>
  </si>
  <si>
    <t>K</t>
  </si>
  <si>
    <t>L</t>
  </si>
  <si>
    <t>Zysk/Strata brutto (F+G-H)</t>
  </si>
  <si>
    <t xml:space="preserve">Zysk/Strata netto (I-J-K) </t>
  </si>
  <si>
    <t>Należne wpłaty na kapitał (fundusz) podstawowy</t>
  </si>
  <si>
    <t>&lt; Dane historyczne &gt;</t>
  </si>
  <si>
    <t>Prognoza &gt;&gt;&gt;</t>
  </si>
  <si>
    <t>SPRAWOZDANIA FINANSOWE DLA PODMIOTÓW INNYCH NIŻ JST</t>
  </si>
  <si>
    <t xml:space="preserve">Przychody operacyjne </t>
  </si>
  <si>
    <t>EC- koszty kwalifikowane objęte danym rodzajem pomocy (bez pomocy de minimis)</t>
  </si>
  <si>
    <t>Całkowite nakłady inwestycyjne</t>
  </si>
  <si>
    <t>5. Prognoza spłaty kredytu na projekt UE</t>
  </si>
  <si>
    <t>Maksymalna kwota pomocy = EC - ZO</t>
  </si>
  <si>
    <t>Maksymalny poziom pomocy (%)</t>
  </si>
  <si>
    <t>DZIAŁANIE:</t>
  </si>
  <si>
    <t>WERSJA ANALIZY:
(tj. PIERWOTNA lub ZAKTUALIZOWANA w dniu …)</t>
  </si>
  <si>
    <t xml:space="preserve">Rok bazowy (t=0):
</t>
  </si>
  <si>
    <t>Początek dyskontowania = następny rok po roku bazowym</t>
  </si>
  <si>
    <r>
      <t xml:space="preserve">zgodnie z </t>
    </r>
    <r>
      <rPr>
        <b/>
        <sz val="10"/>
        <rFont val="Verdana"/>
        <family val="2"/>
      </rPr>
      <t>SZOP FEM 2021-2027</t>
    </r>
  </si>
  <si>
    <t>zgodnie z  SZOP FEM 2021-2027</t>
  </si>
  <si>
    <t xml:space="preserve">UWAGA! W komórce powinien wyświetlić się niższy poziom dofinansowania (wartość kómórki C28 albo C31) </t>
  </si>
  <si>
    <t>Kwalifikowalność podatku VAT w projekcie</t>
  </si>
  <si>
    <t>tak</t>
  </si>
  <si>
    <t>nie</t>
  </si>
  <si>
    <t>w części</t>
  </si>
  <si>
    <t>netto</t>
  </si>
  <si>
    <t>brutto</t>
  </si>
  <si>
    <t>Rok bazowy</t>
  </si>
  <si>
    <t>Wskazywany tylko w przypadku PP do wyliczenia zysku operacyjengo</t>
  </si>
  <si>
    <t>Czas ekonomicznego życia projektu (w latach)</t>
  </si>
  <si>
    <t>Dla pomocy na ……. (rodzaj pomocy)</t>
  </si>
  <si>
    <t>To rok rozpoczęcia realizacji projektu. W przypadku, gdy realizacja projektu została rozpoczęta przed złożeniem wniosku o dofinansowanie rokiem bazowym jest rok złożenia wniosku.</t>
  </si>
  <si>
    <r>
      <rPr>
        <b/>
        <sz val="10"/>
        <rFont val="Verdana"/>
        <family val="2"/>
      </rPr>
      <t>Maksymalny poziom % dofinansowania UE</t>
    </r>
    <r>
      <rPr>
        <sz val="10"/>
        <rFont val="Verdana"/>
        <family val="2"/>
      </rPr>
      <t xml:space="preserve"> (Max CRpa)</t>
    </r>
  </si>
  <si>
    <r>
      <rPr>
        <b/>
        <sz val="10"/>
        <rFont val="Verdana"/>
        <family val="2"/>
      </rPr>
      <t>Maksymalny poziom %dofinansowania UE+BP</t>
    </r>
    <r>
      <rPr>
        <sz val="10"/>
        <rFont val="Verdana"/>
        <family val="2"/>
      </rPr>
      <t xml:space="preserve"> (Max CRpa)</t>
    </r>
  </si>
  <si>
    <t>Maksymalny poziom dofinansowania dla udzielanej pomocy publicznej (określona w % lub kwota)</t>
  </si>
  <si>
    <t xml:space="preserve">Stosowane ceny w analizie finansowej 
</t>
  </si>
  <si>
    <t>2.3 Plan amortyzacji (stawki %, nr KŚT, WNiP)</t>
  </si>
  <si>
    <t xml:space="preserve">Stawka zgodna z przyjętą polityką rachunkowości podmiotu..., wg wersji aktualnej z dnia… </t>
  </si>
  <si>
    <t>Wnioskowany % dofinansowania FEM 2021-2027</t>
  </si>
  <si>
    <t>Wnioskowana kwota dofinansowania FEM 2021-2027</t>
  </si>
  <si>
    <t>PLN</t>
  </si>
  <si>
    <t>1. Plan nakładów inwestycyjnych (z punktu widzenia Wnioskodawcy/Partnera)</t>
  </si>
  <si>
    <t>Przychody operacyjne:</t>
  </si>
  <si>
    <t>Stopa dyskontowa - 4% lub 9%</t>
  </si>
  <si>
    <t>Uwaga! Należy wpisać rodzaj pomocy lub nie dotyczy</t>
  </si>
  <si>
    <t>Tabela IV. Obliczenia zdyskontowanego zysku operacyjnego</t>
  </si>
  <si>
    <t xml:space="preserve">stopa pobierana z założeń ogólnych </t>
  </si>
  <si>
    <r>
      <t>Współczynnik dyskontowy dt=1/(1+r)</t>
    </r>
    <r>
      <rPr>
        <i/>
        <vertAlign val="superscript"/>
        <sz val="10"/>
        <rFont val="Arial"/>
        <family val="2"/>
      </rPr>
      <t>t</t>
    </r>
    <r>
      <rPr>
        <i/>
        <sz val="10"/>
        <rFont val="Arial"/>
        <family val="2"/>
      </rPr>
      <t xml:space="preserve"> gdzie (r= ...%) </t>
    </r>
  </si>
  <si>
    <t>V . Rachunek zysków i strat dla sc. z projektem</t>
  </si>
  <si>
    <t>VI. Bilans dla sc. z projektem</t>
  </si>
  <si>
    <t>VII. Rachunek przepływów pieniężnych sc.z projektem</t>
  </si>
  <si>
    <t>Analizy specyficzne wymagane Regulaminem wyboru projektów</t>
  </si>
  <si>
    <t>Metoda ta ma zastosowanie w przypadku pomocy publicznej udzielonej na:
- sieci dystrybucji w ramach efektywnych energetycznie systemów ciepłowniczych i chłodniczych (art. 46 ust. 6 Rozporządzenia nr 651/2014), 
- infrastrukturę energetyczną, 
- infrastrukturę sportową i wielofunkcyjną infrastrukturę rekreacyjną (art. 55 ust. 10 Rozporządzenia nr 651/2014) - OBLIGATORYJNIE w przypadku kwoty wsparcia powyżej 2 mln euro,
- infrastrukturę kultury i zachowanie dziedzictwa kulturowego (art. 53 ust. 6 Rozporządzenia nr 651/2014) - OBLIGATORYJNIE w przypadku kwoty wsparcia powyżej 2 mln euro,
- pomoc inwestycyjną na infrastrukturę lokalną.</t>
  </si>
  <si>
    <t>6. Kapitał obrotowy netto(wymagana dla projektów o całkowitym koszcie kwalifikowalnym powyżej 50 mln PLN na moment złożenia wniosku o dofinansowanie)</t>
  </si>
  <si>
    <r>
      <t>Tabela III. Finansowa efektywność inwestycji -</t>
    </r>
    <r>
      <rPr>
        <b/>
        <u val="single"/>
        <sz val="10"/>
        <rFont val="Arial"/>
        <family val="2"/>
      </rPr>
      <t xml:space="preserve"> Projekt (wymagana dla projektów o całkowitym koszcie kwalifikowalnym powyżej 50 mln PLN na moment złożenia wniosku o dofinansowanie)</t>
    </r>
  </si>
  <si>
    <t>6. Wartość rezydualna ustalona metodą wartości aktywów trwałych netto (wymagana dla projektów o całkowitym koszcie kwalifikowalnym powyżej 50 mln PLN na moment złożenia wniosku o dofinansowanie)</t>
  </si>
  <si>
    <t>Wartości netto, brutto lub częściowa (ze względu na możliwość odzyskania VAT w odniesieniu do nakładów inwestycyjnych i kosztów operacyjnych)</t>
  </si>
  <si>
    <t>częściowe</t>
  </si>
  <si>
    <t>W oparciu o Wademekum wiedzy o wniosku</t>
  </si>
  <si>
    <t xml:space="preserve">   Stopa dyskontowa 
(4% ceny stałe  lub 9% ceny nominalne)</t>
  </si>
  <si>
    <t xml:space="preserve"> 
Załącznik nr 3
do Regulaminu wyboru projektów
nr FEMP.01.07-IZ.00-037/23
</t>
  </si>
</sst>
</file>

<file path=xl/styles.xml><?xml version="1.0" encoding="utf-8"?>
<styleSheet xmlns="http://schemas.openxmlformats.org/spreadsheetml/2006/main">
  <numFmts count="3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%"/>
    <numFmt numFmtId="166" formatCode="#,##0.0000"/>
    <numFmt numFmtId="167" formatCode="_-* #,##0\ _z_ł_-;\-* #,##0\ _z_ł_-;_-* &quot;-&quot;??\ _z_ł_-;_-@_-"/>
    <numFmt numFmtId="168" formatCode="_-* #,##0.000\ _z_ł_-;\-* #,##0.000\ _z_ł_-;_-* &quot;-&quot;??\ _z_ł_-;_-@_-"/>
    <numFmt numFmtId="169" formatCode="#,##0\ &quot;zł&quot;"/>
    <numFmt numFmtId="170" formatCode="#,##0.00_ ;\-#,##0.00\ "/>
    <numFmt numFmtId="171" formatCode="#,##0_ ;\-#,##0\ 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_-* #,##0.000\ _z_ł_-;\-* #,##0.000\ _z_ł_-;_-* &quot;-&quot;???\ _z_ł_-;_-@_-"/>
    <numFmt numFmtId="177" formatCode="0.0000"/>
    <numFmt numFmtId="178" formatCode="0.0"/>
    <numFmt numFmtId="179" formatCode="0.000"/>
    <numFmt numFmtId="180" formatCode="[$-415]d\ mmmm\ yyyy"/>
    <numFmt numFmtId="181" formatCode="#,##0.00\ _z_ł"/>
    <numFmt numFmtId="182" formatCode="0.00000"/>
    <numFmt numFmtId="183" formatCode="0.000%"/>
    <numFmt numFmtId="184" formatCode="0.0000%"/>
    <numFmt numFmtId="185" formatCode="0.00000%"/>
    <numFmt numFmtId="186" formatCode="[$-415]dddd\,\ d\ mmmm\ yyyy"/>
  </numFmts>
  <fonts count="120">
    <font>
      <sz val="10"/>
      <name val="Arial"/>
      <family val="0"/>
    </font>
    <font>
      <sz val="10"/>
      <name val="Arial CE"/>
      <family val="0"/>
    </font>
    <font>
      <u val="single"/>
      <sz val="8"/>
      <color indexed="12"/>
      <name val="Arial PL"/>
      <family val="0"/>
    </font>
    <font>
      <u val="single"/>
      <sz val="8"/>
      <color indexed="36"/>
      <name val="Arial PL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sz val="10"/>
      <name val="Arial PL"/>
      <family val="0"/>
    </font>
    <font>
      <b/>
      <sz val="10"/>
      <name val="Arial"/>
      <family val="2"/>
    </font>
    <font>
      <i/>
      <sz val="10"/>
      <name val="Arial"/>
      <family val="2"/>
    </font>
    <font>
      <i/>
      <vertAlign val="superscript"/>
      <sz val="10"/>
      <name val="Arial"/>
      <family val="2"/>
    </font>
    <font>
      <b/>
      <i/>
      <sz val="10"/>
      <name val="Arial"/>
      <family val="2"/>
    </font>
    <font>
      <b/>
      <sz val="9.5"/>
      <color indexed="8"/>
      <name val="Arial"/>
      <family val="2"/>
    </font>
    <font>
      <sz val="22"/>
      <color indexed="54"/>
      <name val="Arial CE"/>
      <family val="0"/>
    </font>
    <font>
      <sz val="10"/>
      <name val="Verdana"/>
      <family val="2"/>
    </font>
    <font>
      <sz val="12"/>
      <name val="Verdana"/>
      <family val="2"/>
    </font>
    <font>
      <b/>
      <sz val="14"/>
      <name val="Verdana"/>
      <family val="2"/>
    </font>
    <font>
      <b/>
      <sz val="10"/>
      <name val="Verdana"/>
      <family val="2"/>
    </font>
    <font>
      <sz val="8"/>
      <name val="Tahoma"/>
      <family val="2"/>
    </font>
    <font>
      <sz val="10"/>
      <color indexed="10"/>
      <name val="Verdana"/>
      <family val="2"/>
    </font>
    <font>
      <b/>
      <sz val="8"/>
      <name val="Tahoma"/>
      <family val="2"/>
    </font>
    <font>
      <u val="single"/>
      <sz val="8"/>
      <name val="Tahoma"/>
      <family val="2"/>
    </font>
    <font>
      <i/>
      <sz val="8"/>
      <color indexed="55"/>
      <name val="Arial"/>
      <family val="2"/>
    </font>
    <font>
      <sz val="10"/>
      <color indexed="62"/>
      <name val="Arial"/>
      <family val="2"/>
    </font>
    <font>
      <b/>
      <sz val="10"/>
      <color indexed="62"/>
      <name val="Arial"/>
      <family val="2"/>
    </font>
    <font>
      <b/>
      <u val="single"/>
      <sz val="10"/>
      <name val="Arial"/>
      <family val="2"/>
    </font>
    <font>
      <sz val="36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i/>
      <sz val="12"/>
      <color indexed="55"/>
      <name val="Verdana"/>
      <family val="2"/>
    </font>
    <font>
      <sz val="1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9"/>
      <name val="Arial"/>
      <family val="2"/>
    </font>
    <font>
      <sz val="9"/>
      <name val="Verdana"/>
      <family val="2"/>
    </font>
    <font>
      <i/>
      <sz val="9"/>
      <name val="Verdana"/>
      <family val="2"/>
    </font>
    <font>
      <b/>
      <i/>
      <sz val="10"/>
      <name val="Verdan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36"/>
      <name val="Arial"/>
      <family val="2"/>
    </font>
    <font>
      <sz val="22"/>
      <color indexed="36"/>
      <name val="Arial Narrow"/>
      <family val="2"/>
    </font>
    <font>
      <sz val="10"/>
      <color indexed="36"/>
      <name val="Verdana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9"/>
      <name val="Verdana"/>
      <family val="2"/>
    </font>
    <font>
      <b/>
      <sz val="12"/>
      <color indexed="9"/>
      <name val="Verdana"/>
      <family val="2"/>
    </font>
    <font>
      <b/>
      <u val="single"/>
      <sz val="12"/>
      <color indexed="9"/>
      <name val="Verdana"/>
      <family val="2"/>
    </font>
    <font>
      <sz val="10"/>
      <color indexed="9"/>
      <name val="Verdana"/>
      <family val="2"/>
    </font>
    <font>
      <sz val="10"/>
      <color indexed="62"/>
      <name val="Verdan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i/>
      <sz val="14"/>
      <color indexed="9"/>
      <name val="Arial"/>
      <family val="2"/>
    </font>
    <font>
      <sz val="14"/>
      <color indexed="9"/>
      <name val="Arial"/>
      <family val="2"/>
    </font>
    <font>
      <b/>
      <sz val="9.5"/>
      <color indexed="9"/>
      <name val="Arial"/>
      <family val="2"/>
    </font>
    <font>
      <b/>
      <i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56"/>
      <name val="Arial"/>
      <family val="2"/>
    </font>
    <font>
      <sz val="10"/>
      <color indexed="56"/>
      <name val="Arial"/>
      <family val="2"/>
    </font>
    <font>
      <b/>
      <sz val="14"/>
      <color indexed="9"/>
      <name val="Verdana"/>
      <family val="2"/>
    </font>
    <font>
      <sz val="10"/>
      <color indexed="8"/>
      <name val="Verdana"/>
      <family val="2"/>
    </font>
    <font>
      <sz val="22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7030A0"/>
      <name val="Arial"/>
      <family val="2"/>
    </font>
    <font>
      <sz val="22"/>
      <color rgb="FF7030A0"/>
      <name val="Arial Narrow"/>
      <family val="2"/>
    </font>
    <font>
      <sz val="10"/>
      <color rgb="FF7030A0"/>
      <name val="Verdana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FFFF"/>
      <name val="Verdana"/>
      <family val="2"/>
    </font>
    <font>
      <b/>
      <sz val="12"/>
      <color rgb="FFFFFFFF"/>
      <name val="Verdana"/>
      <family val="2"/>
    </font>
    <font>
      <b/>
      <u val="single"/>
      <sz val="12"/>
      <color rgb="FFFFFFFF"/>
      <name val="Verdana"/>
      <family val="2"/>
    </font>
    <font>
      <sz val="10"/>
      <color rgb="FFFFFFFF"/>
      <name val="Verdana"/>
      <family val="2"/>
    </font>
    <font>
      <sz val="10"/>
      <color theme="4"/>
      <name val="Verdana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FFFF"/>
      <name val="Arial"/>
      <family val="2"/>
    </font>
    <font>
      <i/>
      <sz val="14"/>
      <color rgb="FFFFFFFF"/>
      <name val="Arial"/>
      <family val="2"/>
    </font>
    <font>
      <sz val="14"/>
      <color rgb="FFFFFFFF"/>
      <name val="Arial"/>
      <family val="2"/>
    </font>
    <font>
      <b/>
      <sz val="9.5"/>
      <color rgb="FFFFFFFF"/>
      <name val="Arial"/>
      <family val="2"/>
    </font>
    <font>
      <b/>
      <i/>
      <sz val="10"/>
      <color rgb="FFFFFFFF"/>
      <name val="Arial"/>
      <family val="2"/>
    </font>
    <font>
      <sz val="10"/>
      <color rgb="FFFFFFFF"/>
      <name val="Arial"/>
      <family val="2"/>
    </font>
    <font>
      <b/>
      <sz val="10"/>
      <color rgb="FF11306E"/>
      <name val="Arial"/>
      <family val="2"/>
    </font>
    <font>
      <sz val="10"/>
      <color rgb="FF11306E"/>
      <name val="Arial"/>
      <family val="2"/>
    </font>
    <font>
      <sz val="10"/>
      <color rgb="FFFF0000"/>
      <name val="Verdana"/>
      <family val="2"/>
    </font>
    <font>
      <b/>
      <sz val="14"/>
      <color theme="0"/>
      <name val="Verdana"/>
      <family val="2"/>
    </font>
    <font>
      <sz val="10"/>
      <color theme="0"/>
      <name val="Verdana"/>
      <family val="2"/>
    </font>
    <font>
      <sz val="10"/>
      <color theme="1"/>
      <name val="Verdana"/>
      <family val="2"/>
    </font>
    <font>
      <b/>
      <sz val="14"/>
      <color rgb="FFFFFFFF"/>
      <name val="Verdana"/>
      <family val="2"/>
    </font>
    <font>
      <sz val="22"/>
      <color rgb="FFFF0000"/>
      <name val="Arial"/>
      <family val="2"/>
    </font>
    <font>
      <b/>
      <sz val="8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3399"/>
        <bgColor indexed="64"/>
      </patternFill>
    </fill>
    <fill>
      <patternFill patternType="solid">
        <fgColor rgb="FFFFDD00"/>
        <bgColor indexed="64"/>
      </patternFill>
    </fill>
    <fill>
      <patternFill patternType="solid">
        <fgColor rgb="FFA6D4FF"/>
        <bgColor indexed="64"/>
      </patternFill>
    </fill>
    <fill>
      <patternFill patternType="solid">
        <fgColor rgb="FF0052B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11306E"/>
        <bgColor indexed="64"/>
      </patternFill>
    </fill>
    <fill>
      <patternFill patternType="solid">
        <fgColor rgb="FF6BB1E2"/>
        <bgColor indexed="64"/>
      </patternFill>
    </fill>
    <fill>
      <patternFill patternType="solid">
        <fgColor rgb="FFFFFFFF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>
        <color theme="0" tint="-0.1499900072813034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7" fillId="20" borderId="0" applyNumberFormat="0" applyBorder="0" applyAlignment="0" applyProtection="0"/>
    <xf numFmtId="0" fontId="77" fillId="21" borderId="0" applyNumberFormat="0" applyBorder="0" applyAlignment="0" applyProtection="0"/>
    <xf numFmtId="0" fontId="77" fillId="22" borderId="0" applyNumberFormat="0" applyBorder="0" applyAlignment="0" applyProtection="0"/>
    <xf numFmtId="0" fontId="77" fillId="23" borderId="0" applyNumberFormat="0" applyBorder="0" applyAlignment="0" applyProtection="0"/>
    <xf numFmtId="0" fontId="77" fillId="24" borderId="0" applyNumberFormat="0" applyBorder="0" applyAlignment="0" applyProtection="0"/>
    <xf numFmtId="0" fontId="77" fillId="25" borderId="0" applyNumberFormat="0" applyBorder="0" applyAlignment="0" applyProtection="0"/>
    <xf numFmtId="0" fontId="78" fillId="26" borderId="1" applyNumberFormat="0" applyAlignment="0" applyProtection="0"/>
    <xf numFmtId="0" fontId="79" fillId="27" borderId="2" applyNumberFormat="0" applyAlignment="0" applyProtection="0"/>
    <xf numFmtId="0" fontId="8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81" fillId="0" borderId="3" applyNumberFormat="0" applyFill="0" applyAlignment="0" applyProtection="0"/>
    <xf numFmtId="0" fontId="82" fillId="29" borderId="4" applyNumberFormat="0" applyAlignment="0" applyProtection="0"/>
    <xf numFmtId="0" fontId="83" fillId="0" borderId="5" applyNumberFormat="0" applyFill="0" applyAlignment="0" applyProtection="0"/>
    <xf numFmtId="0" fontId="84" fillId="0" borderId="6" applyNumberFormat="0" applyFill="0" applyAlignment="0" applyProtection="0"/>
    <xf numFmtId="0" fontId="85" fillId="0" borderId="7" applyNumberFormat="0" applyFill="0" applyAlignment="0" applyProtection="0"/>
    <xf numFmtId="0" fontId="85" fillId="0" borderId="0" applyNumberFormat="0" applyFill="0" applyBorder="0" applyAlignment="0" applyProtection="0"/>
    <xf numFmtId="0" fontId="86" fillId="30" borderId="0" applyNumberFormat="0" applyBorder="0" applyAlignment="0" applyProtection="0"/>
    <xf numFmtId="0" fontId="0" fillId="0" borderId="0">
      <alignment/>
      <protection/>
    </xf>
    <xf numFmtId="3" fontId="6" fillId="0" borderId="0">
      <alignment/>
      <protection/>
    </xf>
    <xf numFmtId="0" fontId="87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8" fillId="0" borderId="8" applyNumberFormat="0" applyFill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2" fillId="32" borderId="0" applyNumberFormat="0" applyBorder="0" applyAlignment="0" applyProtection="0"/>
  </cellStyleXfs>
  <cellXfs count="301">
    <xf numFmtId="0" fontId="0" fillId="0" borderId="0" xfId="0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0" xfId="0" applyBorder="1" applyAlignment="1">
      <alignment horizontal="center"/>
    </xf>
    <xf numFmtId="3" fontId="0" fillId="0" borderId="0" xfId="0" applyNumberFormat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167" fontId="0" fillId="0" borderId="0" xfId="0" applyNumberFormat="1" applyAlignment="1">
      <alignment horizontal="center"/>
    </xf>
    <xf numFmtId="0" fontId="7" fillId="0" borderId="0" xfId="0" applyFont="1" applyAlignment="1">
      <alignment horizontal="center"/>
    </xf>
    <xf numFmtId="0" fontId="0" fillId="0" borderId="10" xfId="0" applyBorder="1" applyAlignment="1">
      <alignment horizontal="left" indent="1"/>
    </xf>
    <xf numFmtId="0" fontId="0" fillId="0" borderId="10" xfId="0" applyFont="1" applyBorder="1" applyAlignment="1">
      <alignment horizontal="center"/>
    </xf>
    <xf numFmtId="0" fontId="7" fillId="0" borderId="10" xfId="0" applyFont="1" applyBorder="1" applyAlignment="1">
      <alignment wrapText="1"/>
    </xf>
    <xf numFmtId="0" fontId="0" fillId="0" borderId="10" xfId="0" applyFont="1" applyFill="1" applyBorder="1" applyAlignment="1">
      <alignment horizontal="left" wrapText="1" indent="1"/>
    </xf>
    <xf numFmtId="0" fontId="0" fillId="0" borderId="10" xfId="0" applyFont="1" applyBorder="1" applyAlignment="1">
      <alignment horizontal="left" wrapText="1" indent="1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11" xfId="0" applyFont="1" applyBorder="1" applyAlignment="1">
      <alignment/>
    </xf>
    <xf numFmtId="0" fontId="13" fillId="0" borderId="12" xfId="0" applyFont="1" applyBorder="1" applyAlignment="1">
      <alignment/>
    </xf>
    <xf numFmtId="0" fontId="0" fillId="0" borderId="0" xfId="0" applyFill="1" applyAlignment="1">
      <alignment/>
    </xf>
    <xf numFmtId="0" fontId="13" fillId="0" borderId="0" xfId="0" applyFont="1" applyFill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0" fontId="0" fillId="0" borderId="10" xfId="0" applyFill="1" applyBorder="1" applyAlignment="1">
      <alignment/>
    </xf>
    <xf numFmtId="3" fontId="7" fillId="0" borderId="10" xfId="0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0" fontId="21" fillId="0" borderId="0" xfId="0" applyFont="1" applyAlignment="1">
      <alignment/>
    </xf>
    <xf numFmtId="0" fontId="11" fillId="0" borderId="0" xfId="0" applyFont="1" applyFill="1" applyBorder="1" applyAlignment="1">
      <alignment/>
    </xf>
    <xf numFmtId="171" fontId="8" fillId="0" borderId="0" xfId="42" applyNumberFormat="1" applyFont="1" applyBorder="1" applyAlignment="1">
      <alignment/>
    </xf>
    <xf numFmtId="0" fontId="13" fillId="0" borderId="11" xfId="0" applyFont="1" applyFill="1" applyBorder="1" applyAlignment="1">
      <alignment horizontal="right"/>
    </xf>
    <xf numFmtId="0" fontId="22" fillId="0" borderId="0" xfId="0" applyFont="1" applyAlignment="1">
      <alignment/>
    </xf>
    <xf numFmtId="0" fontId="23" fillId="0" borderId="0" xfId="0" applyFont="1" applyAlignment="1">
      <alignment horizontal="center"/>
    </xf>
    <xf numFmtId="0" fontId="0" fillId="0" borderId="10" xfId="0" applyFont="1" applyFill="1" applyBorder="1" applyAlignment="1">
      <alignment wrapText="1"/>
    </xf>
    <xf numFmtId="0" fontId="13" fillId="33" borderId="0" xfId="0" applyFont="1" applyFill="1" applyAlignment="1">
      <alignment/>
    </xf>
    <xf numFmtId="0" fontId="7" fillId="0" borderId="0" xfId="0" applyFont="1" applyAlignment="1">
      <alignment horizontal="left"/>
    </xf>
    <xf numFmtId="0" fontId="0" fillId="0" borderId="10" xfId="0" applyFont="1" applyBorder="1" applyAlignment="1">
      <alignment horizontal="left" wrapText="1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28" fillId="33" borderId="0" xfId="0" applyFont="1" applyFill="1" applyAlignment="1">
      <alignment vertical="top" wrapText="1"/>
    </xf>
    <xf numFmtId="0" fontId="14" fillId="33" borderId="0" xfId="0" applyFont="1" applyFill="1" applyAlignment="1">
      <alignment/>
    </xf>
    <xf numFmtId="0" fontId="29" fillId="33" borderId="0" xfId="0" applyFont="1" applyFill="1" applyAlignment="1">
      <alignment/>
    </xf>
    <xf numFmtId="0" fontId="93" fillId="0" borderId="0" xfId="0" applyFont="1" applyAlignment="1">
      <alignment/>
    </xf>
    <xf numFmtId="0" fontId="94" fillId="0" borderId="0" xfId="0" applyFont="1" applyAlignment="1">
      <alignment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3" fillId="0" borderId="11" xfId="0" applyFont="1" applyFill="1" applyBorder="1" applyAlignment="1">
      <alignment wrapText="1"/>
    </xf>
    <xf numFmtId="3" fontId="16" fillId="33" borderId="13" xfId="53" applyFont="1" applyFill="1" applyBorder="1" applyAlignment="1" quotePrefix="1">
      <alignment horizontal="left"/>
      <protection/>
    </xf>
    <xf numFmtId="0" fontId="32" fillId="0" borderId="0" xfId="0" applyFont="1" applyAlignment="1">
      <alignment/>
    </xf>
    <xf numFmtId="0" fontId="13" fillId="0" borderId="11" xfId="0" applyFont="1" applyBorder="1" applyAlignment="1">
      <alignment wrapText="1"/>
    </xf>
    <xf numFmtId="0" fontId="29" fillId="33" borderId="0" xfId="0" applyFont="1" applyFill="1" applyAlignment="1">
      <alignment horizontal="right"/>
    </xf>
    <xf numFmtId="0" fontId="13" fillId="0" borderId="11" xfId="0" applyFont="1" applyBorder="1" applyAlignment="1">
      <alignment horizontal="right"/>
    </xf>
    <xf numFmtId="0" fontId="13" fillId="0" borderId="0" xfId="0" applyFont="1" applyAlignment="1">
      <alignment horizontal="right"/>
    </xf>
    <xf numFmtId="0" fontId="13" fillId="0" borderId="14" xfId="0" applyFont="1" applyBorder="1" applyAlignment="1">
      <alignment horizontal="right"/>
    </xf>
    <xf numFmtId="0" fontId="13" fillId="0" borderId="13" xfId="0" applyFont="1" applyBorder="1" applyAlignment="1">
      <alignment horizontal="right"/>
    </xf>
    <xf numFmtId="0" fontId="95" fillId="0" borderId="11" xfId="0" applyFont="1" applyFill="1" applyBorder="1" applyAlignment="1">
      <alignment horizontal="right"/>
    </xf>
    <xf numFmtId="0" fontId="0" fillId="33" borderId="0" xfId="0" applyFont="1" applyFill="1" applyBorder="1" applyAlignment="1">
      <alignment horizontal="right"/>
    </xf>
    <xf numFmtId="0" fontId="10" fillId="33" borderId="0" xfId="0" applyFont="1" applyFill="1" applyBorder="1" applyAlignment="1">
      <alignment/>
    </xf>
    <xf numFmtId="171" fontId="10" fillId="33" borderId="0" xfId="42" applyNumberFormat="1" applyFont="1" applyFill="1" applyBorder="1" applyAlignment="1">
      <alignment/>
    </xf>
    <xf numFmtId="171" fontId="8" fillId="33" borderId="0" xfId="42" applyNumberFormat="1" applyFont="1" applyFill="1" applyBorder="1" applyAlignment="1">
      <alignment/>
    </xf>
    <xf numFmtId="0" fontId="13" fillId="0" borderId="11" xfId="0" applyFont="1" applyFill="1" applyBorder="1" applyAlignment="1">
      <alignment horizontal="right" indent="1"/>
    </xf>
    <xf numFmtId="0" fontId="16" fillId="0" borderId="11" xfId="0" applyFont="1" applyFill="1" applyBorder="1" applyAlignment="1">
      <alignment horizontal="left" vertical="center" wrapText="1" indent="1"/>
    </xf>
    <xf numFmtId="3" fontId="15" fillId="0" borderId="0" xfId="53" applyFont="1" applyBorder="1" applyAlignment="1">
      <alignment horizontal="left" vertical="center" wrapText="1"/>
      <protection/>
    </xf>
    <xf numFmtId="0" fontId="0" fillId="0" borderId="10" xfId="0" applyFont="1" applyBorder="1" applyAlignment="1">
      <alignment horizontal="left" vertical="center" wrapText="1" indent="1"/>
    </xf>
    <xf numFmtId="0" fontId="0" fillId="0" borderId="10" xfId="0" applyFont="1" applyFill="1" applyBorder="1" applyAlignment="1">
      <alignment wrapText="1"/>
    </xf>
    <xf numFmtId="4" fontId="0" fillId="0" borderId="10" xfId="42" applyNumberFormat="1" applyBorder="1" applyAlignment="1">
      <alignment/>
    </xf>
    <xf numFmtId="4" fontId="0" fillId="0" borderId="10" xfId="42" applyNumberFormat="1" applyFill="1" applyBorder="1" applyAlignment="1">
      <alignment/>
    </xf>
    <xf numFmtId="3" fontId="0" fillId="0" borderId="0" xfId="0" applyNumberFormat="1" applyFont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 indent="1"/>
    </xf>
    <xf numFmtId="0" fontId="0" fillId="0" borderId="10" xfId="0" applyFill="1" applyBorder="1" applyAlignment="1">
      <alignment horizontal="left" indent="1"/>
    </xf>
    <xf numFmtId="0" fontId="7" fillId="0" borderId="10" xfId="0" applyFont="1" applyBorder="1" applyAlignment="1">
      <alignment horizontal="left" indent="1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10" fontId="7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vertical="top" wrapText="1"/>
    </xf>
    <xf numFmtId="0" fontId="96" fillId="0" borderId="0" xfId="0" applyFont="1" applyFill="1" applyBorder="1" applyAlignment="1">
      <alignment wrapText="1"/>
    </xf>
    <xf numFmtId="0" fontId="96" fillId="0" borderId="0" xfId="0" applyFont="1" applyFill="1" applyAlignment="1">
      <alignment wrapText="1"/>
    </xf>
    <xf numFmtId="0" fontId="96" fillId="0" borderId="0" xfId="0" applyFont="1" applyAlignment="1">
      <alignment/>
    </xf>
    <xf numFmtId="0" fontId="13" fillId="0" borderId="15" xfId="0" applyFont="1" applyBorder="1" applyAlignment="1">
      <alignment/>
    </xf>
    <xf numFmtId="9" fontId="95" fillId="0" borderId="15" xfId="0" applyNumberFormat="1" applyFont="1" applyFill="1" applyBorder="1" applyAlignment="1">
      <alignment horizontal="right" vertical="center"/>
    </xf>
    <xf numFmtId="0" fontId="0" fillId="0" borderId="0" xfId="52" applyFill="1">
      <alignment/>
      <protection/>
    </xf>
    <xf numFmtId="0" fontId="0" fillId="0" borderId="0" xfId="52">
      <alignment/>
      <protection/>
    </xf>
    <xf numFmtId="0" fontId="0" fillId="0" borderId="10" xfId="52" applyFont="1" applyBorder="1" applyAlignment="1">
      <alignment wrapText="1"/>
      <protection/>
    </xf>
    <xf numFmtId="0" fontId="0" fillId="0" borderId="10" xfId="52" applyFont="1" applyBorder="1">
      <alignment/>
      <protection/>
    </xf>
    <xf numFmtId="0" fontId="22" fillId="0" borderId="0" xfId="52" applyFont="1" applyFill="1">
      <alignment/>
      <protection/>
    </xf>
    <xf numFmtId="0" fontId="22" fillId="0" borderId="0" xfId="52" applyFont="1">
      <alignment/>
      <protection/>
    </xf>
    <xf numFmtId="0" fontId="23" fillId="0" borderId="0" xfId="52" applyFont="1" applyFill="1">
      <alignment/>
      <protection/>
    </xf>
    <xf numFmtId="0" fontId="8" fillId="0" borderId="10" xfId="52" applyFont="1" applyBorder="1" applyAlignment="1">
      <alignment horizontal="center"/>
      <protection/>
    </xf>
    <xf numFmtId="0" fontId="8" fillId="0" borderId="10" xfId="52" applyFont="1" applyBorder="1" applyAlignment="1">
      <alignment wrapText="1"/>
      <protection/>
    </xf>
    <xf numFmtId="2" fontId="8" fillId="0" borderId="10" xfId="52" applyNumberFormat="1" applyFont="1" applyBorder="1">
      <alignment/>
      <protection/>
    </xf>
    <xf numFmtId="0" fontId="0" fillId="0" borderId="10" xfId="52" applyFont="1" applyBorder="1" applyAlignment="1">
      <alignment horizontal="center"/>
      <protection/>
    </xf>
    <xf numFmtId="0" fontId="0" fillId="0" borderId="10" xfId="52" applyFont="1" applyBorder="1" applyAlignment="1">
      <alignment wrapText="1"/>
      <protection/>
    </xf>
    <xf numFmtId="0" fontId="0" fillId="34" borderId="10" xfId="52" applyFill="1" applyBorder="1">
      <alignment/>
      <protection/>
    </xf>
    <xf numFmtId="0" fontId="0" fillId="0" borderId="10" xfId="52" applyBorder="1">
      <alignment/>
      <protection/>
    </xf>
    <xf numFmtId="0" fontId="8" fillId="0" borderId="10" xfId="52" applyFont="1" applyFill="1" applyBorder="1" applyAlignment="1">
      <alignment horizontal="center"/>
      <protection/>
    </xf>
    <xf numFmtId="0" fontId="8" fillId="0" borderId="10" xfId="52" applyFont="1" applyFill="1" applyBorder="1" applyAlignment="1">
      <alignment wrapText="1"/>
      <protection/>
    </xf>
    <xf numFmtId="0" fontId="0" fillId="0" borderId="10" xfId="52" applyFont="1" applyFill="1" applyBorder="1" applyAlignment="1">
      <alignment horizontal="center"/>
      <protection/>
    </xf>
    <xf numFmtId="0" fontId="0" fillId="0" borderId="10" xfId="52" applyFont="1" applyFill="1" applyBorder="1" applyAlignment="1">
      <alignment wrapText="1"/>
      <protection/>
    </xf>
    <xf numFmtId="0" fontId="7" fillId="0" borderId="10" xfId="52" applyFont="1" applyBorder="1" applyAlignment="1">
      <alignment horizontal="center"/>
      <protection/>
    </xf>
    <xf numFmtId="0" fontId="7" fillId="0" borderId="10" xfId="52" applyFont="1" applyBorder="1" applyAlignment="1">
      <alignment wrapText="1"/>
      <protection/>
    </xf>
    <xf numFmtId="2" fontId="7" fillId="0" borderId="10" xfId="52" applyNumberFormat="1" applyFont="1" applyBorder="1">
      <alignment/>
      <protection/>
    </xf>
    <xf numFmtId="0" fontId="8" fillId="0" borderId="10" xfId="52" applyFont="1" applyBorder="1">
      <alignment/>
      <protection/>
    </xf>
    <xf numFmtId="0" fontId="7" fillId="0" borderId="16" xfId="52" applyFont="1" applyFill="1" applyBorder="1" applyAlignment="1">
      <alignment horizontal="center"/>
      <protection/>
    </xf>
    <xf numFmtId="0" fontId="8" fillId="0" borderId="10" xfId="52" applyFont="1" applyBorder="1" applyAlignment="1">
      <alignment horizontal="center" wrapText="1"/>
      <protection/>
    </xf>
    <xf numFmtId="0" fontId="0" fillId="0" borderId="10" xfId="52" applyBorder="1" applyAlignment="1">
      <alignment horizontal="center"/>
      <protection/>
    </xf>
    <xf numFmtId="0" fontId="0" fillId="0" borderId="10" xfId="52" applyFont="1" applyBorder="1" applyAlignment="1">
      <alignment horizontal="left" wrapText="1" indent="1"/>
      <protection/>
    </xf>
    <xf numFmtId="2" fontId="0" fillId="0" borderId="10" xfId="52" applyNumberFormat="1" applyBorder="1">
      <alignment/>
      <protection/>
    </xf>
    <xf numFmtId="0" fontId="0" fillId="0" borderId="10" xfId="52" applyFont="1" applyBorder="1" applyAlignment="1">
      <alignment horizontal="left" wrapText="1" indent="2"/>
      <protection/>
    </xf>
    <xf numFmtId="0" fontId="97" fillId="33" borderId="10" xfId="52" applyFont="1" applyFill="1" applyBorder="1" applyAlignment="1">
      <alignment horizontal="center"/>
      <protection/>
    </xf>
    <xf numFmtId="0" fontId="0" fillId="33" borderId="10" xfId="52" applyFont="1" applyFill="1" applyBorder="1" applyAlignment="1">
      <alignment horizontal="left" wrapText="1" indent="2"/>
      <protection/>
    </xf>
    <xf numFmtId="2" fontId="0" fillId="33" borderId="10" xfId="52" applyNumberFormat="1" applyFill="1" applyBorder="1">
      <alignment/>
      <protection/>
    </xf>
    <xf numFmtId="0" fontId="7" fillId="33" borderId="10" xfId="52" applyFont="1" applyFill="1" applyBorder="1" applyAlignment="1">
      <alignment horizontal="center"/>
      <protection/>
    </xf>
    <xf numFmtId="0" fontId="7" fillId="33" borderId="10" xfId="52" applyFont="1" applyFill="1" applyBorder="1" applyAlignment="1">
      <alignment horizontal="left" wrapText="1" indent="1"/>
      <protection/>
    </xf>
    <xf numFmtId="0" fontId="7" fillId="0" borderId="10" xfId="52" applyFont="1" applyBorder="1">
      <alignment/>
      <protection/>
    </xf>
    <xf numFmtId="0" fontId="0" fillId="0" borderId="10" xfId="52" applyFont="1" applyBorder="1" applyAlignment="1">
      <alignment horizontal="center"/>
      <protection/>
    </xf>
    <xf numFmtId="0" fontId="0" fillId="33" borderId="10" xfId="52" applyFont="1" applyFill="1" applyBorder="1" applyAlignment="1">
      <alignment horizontal="center"/>
      <protection/>
    </xf>
    <xf numFmtId="0" fontId="0" fillId="33" borderId="10" xfId="52" applyFont="1" applyFill="1" applyBorder="1" applyAlignment="1">
      <alignment horizontal="left" wrapText="1" indent="1"/>
      <protection/>
    </xf>
    <xf numFmtId="0" fontId="7" fillId="0" borderId="10" xfId="52" applyFont="1" applyBorder="1" applyAlignment="1">
      <alignment wrapText="1"/>
      <protection/>
    </xf>
    <xf numFmtId="0" fontId="7" fillId="0" borderId="10" xfId="52" applyFont="1" applyBorder="1" applyAlignment="1">
      <alignment horizontal="center" wrapText="1"/>
      <protection/>
    </xf>
    <xf numFmtId="0" fontId="0" fillId="0" borderId="10" xfId="52" applyFont="1" applyBorder="1" applyAlignment="1">
      <alignment horizontal="center" wrapText="1"/>
      <protection/>
    </xf>
    <xf numFmtId="0" fontId="0" fillId="0" borderId="10" xfId="52" applyFont="1" applyBorder="1" applyAlignment="1">
      <alignment horizontal="center" wrapText="1"/>
      <protection/>
    </xf>
    <xf numFmtId="0" fontId="7" fillId="0" borderId="10" xfId="52" applyFont="1" applyBorder="1" applyAlignment="1">
      <alignment horizontal="center" wrapText="1"/>
      <protection/>
    </xf>
    <xf numFmtId="0" fontId="0" fillId="0" borderId="10" xfId="0" applyFont="1" applyFill="1" applyBorder="1" applyAlignment="1">
      <alignment/>
    </xf>
    <xf numFmtId="185" fontId="0" fillId="0" borderId="0" xfId="0" applyNumberFormat="1" applyAlignment="1">
      <alignment/>
    </xf>
    <xf numFmtId="184" fontId="96" fillId="0" borderId="0" xfId="0" applyNumberFormat="1" applyFont="1" applyFill="1" applyAlignment="1">
      <alignment wrapText="1"/>
    </xf>
    <xf numFmtId="0" fontId="7" fillId="0" borderId="0" xfId="0" applyFont="1" applyFill="1" applyBorder="1" applyAlignment="1">
      <alignment horizontal="center" vertical="center"/>
    </xf>
    <xf numFmtId="3" fontId="98" fillId="35" borderId="17" xfId="53" applyFont="1" applyFill="1" applyBorder="1" applyAlignment="1">
      <alignment horizontal="left" vertical="center"/>
      <protection/>
    </xf>
    <xf numFmtId="3" fontId="98" fillId="35" borderId="18" xfId="53" applyFont="1" applyFill="1" applyBorder="1" applyAlignment="1">
      <alignment horizontal="left" vertical="center"/>
      <protection/>
    </xf>
    <xf numFmtId="3" fontId="98" fillId="35" borderId="18" xfId="53" applyFont="1" applyFill="1" applyBorder="1" applyAlignment="1">
      <alignment horizontal="left" vertical="center" wrapText="1"/>
      <protection/>
    </xf>
    <xf numFmtId="0" fontId="98" fillId="35" borderId="19" xfId="0" applyFont="1" applyFill="1" applyBorder="1" applyAlignment="1">
      <alignment vertical="center"/>
    </xf>
    <xf numFmtId="0" fontId="99" fillId="35" borderId="20" xfId="0" applyFont="1" applyFill="1" applyBorder="1" applyAlignment="1">
      <alignment horizontal="center" vertical="center"/>
    </xf>
    <xf numFmtId="0" fontId="99" fillId="35" borderId="21" xfId="0" applyFont="1" applyFill="1" applyBorder="1" applyAlignment="1">
      <alignment horizontal="center" vertical="center" wrapText="1"/>
    </xf>
    <xf numFmtId="0" fontId="100" fillId="35" borderId="22" xfId="0" applyFont="1" applyFill="1" applyBorder="1" applyAlignment="1">
      <alignment horizontal="center" vertical="center"/>
    </xf>
    <xf numFmtId="3" fontId="98" fillId="35" borderId="21" xfId="53" applyFont="1" applyFill="1" applyBorder="1" applyAlignment="1" quotePrefix="1">
      <alignment horizontal="left" vertical="center"/>
      <protection/>
    </xf>
    <xf numFmtId="0" fontId="101" fillId="35" borderId="21" xfId="0" applyFont="1" applyFill="1" applyBorder="1" applyAlignment="1">
      <alignment horizontal="right"/>
    </xf>
    <xf numFmtId="0" fontId="101" fillId="35" borderId="22" xfId="0" applyFont="1" applyFill="1" applyBorder="1" applyAlignment="1">
      <alignment/>
    </xf>
    <xf numFmtId="0" fontId="13" fillId="0" borderId="11" xfId="0" applyFont="1" applyFill="1" applyBorder="1" applyAlignment="1">
      <alignment horizontal="left" indent="1"/>
    </xf>
    <xf numFmtId="0" fontId="16" fillId="0" borderId="11" xfId="0" applyFont="1" applyFill="1" applyBorder="1" applyAlignment="1">
      <alignment/>
    </xf>
    <xf numFmtId="0" fontId="13" fillId="0" borderId="11" xfId="0" applyFont="1" applyFill="1" applyBorder="1" applyAlignment="1">
      <alignment horizontal="right" wrapText="1" indent="1"/>
    </xf>
    <xf numFmtId="9" fontId="95" fillId="0" borderId="11" xfId="0" applyNumberFormat="1" applyFont="1" applyFill="1" applyBorder="1" applyAlignment="1">
      <alignment horizontal="right"/>
    </xf>
    <xf numFmtId="9" fontId="13" fillId="0" borderId="11" xfId="0" applyNumberFormat="1" applyFont="1" applyFill="1" applyBorder="1" applyAlignment="1">
      <alignment horizontal="right"/>
    </xf>
    <xf numFmtId="0" fontId="33" fillId="0" borderId="11" xfId="0" applyFont="1" applyBorder="1" applyAlignment="1">
      <alignment wrapText="1"/>
    </xf>
    <xf numFmtId="0" fontId="101" fillId="35" borderId="13" xfId="0" applyFont="1" applyFill="1" applyBorder="1" applyAlignment="1">
      <alignment/>
    </xf>
    <xf numFmtId="0" fontId="102" fillId="0" borderId="0" xfId="0" applyFont="1" applyBorder="1" applyAlignment="1">
      <alignment/>
    </xf>
    <xf numFmtId="3" fontId="98" fillId="35" borderId="20" xfId="53" applyFont="1" applyFill="1" applyBorder="1" applyAlignment="1" quotePrefix="1">
      <alignment horizontal="left" vertical="center"/>
      <protection/>
    </xf>
    <xf numFmtId="0" fontId="102" fillId="0" borderId="23" xfId="0" applyFont="1" applyBorder="1" applyAlignment="1">
      <alignment/>
    </xf>
    <xf numFmtId="0" fontId="102" fillId="0" borderId="24" xfId="0" applyFont="1" applyBorder="1" applyAlignment="1">
      <alignment/>
    </xf>
    <xf numFmtId="9" fontId="95" fillId="36" borderId="25" xfId="0" applyNumberFormat="1" applyFont="1" applyFill="1" applyBorder="1" applyAlignment="1">
      <alignment horizontal="right" vertical="center"/>
    </xf>
    <xf numFmtId="0" fontId="13" fillId="36" borderId="25" xfId="0" applyFont="1" applyFill="1" applyBorder="1" applyAlignment="1">
      <alignment horizontal="right"/>
    </xf>
    <xf numFmtId="0" fontId="103" fillId="0" borderId="0" xfId="0" applyFont="1" applyAlignment="1">
      <alignment/>
    </xf>
    <xf numFmtId="0" fontId="104" fillId="0" borderId="0" xfId="0" applyFont="1" applyAlignment="1">
      <alignment/>
    </xf>
    <xf numFmtId="0" fontId="0" fillId="36" borderId="10" xfId="0" applyFill="1" applyBorder="1" applyAlignment="1">
      <alignment/>
    </xf>
    <xf numFmtId="10" fontId="7" fillId="36" borderId="10" xfId="0" applyNumberFormat="1" applyFont="1" applyFill="1" applyBorder="1" applyAlignment="1">
      <alignment horizontal="center"/>
    </xf>
    <xf numFmtId="2" fontId="27" fillId="36" borderId="10" xfId="0" applyNumberFormat="1" applyFont="1" applyFill="1" applyBorder="1" applyAlignment="1">
      <alignment/>
    </xf>
    <xf numFmtId="0" fontId="7" fillId="37" borderId="10" xfId="0" applyFont="1" applyFill="1" applyBorder="1" applyAlignment="1">
      <alignment horizontal="center"/>
    </xf>
    <xf numFmtId="0" fontId="7" fillId="37" borderId="10" xfId="0" applyFont="1" applyFill="1" applyBorder="1" applyAlignment="1">
      <alignment/>
    </xf>
    <xf numFmtId="3" fontId="7" fillId="37" borderId="10" xfId="0" applyNumberFormat="1" applyFont="1" applyFill="1" applyBorder="1" applyAlignment="1">
      <alignment/>
    </xf>
    <xf numFmtId="3" fontId="105" fillId="35" borderId="10" xfId="53" applyNumberFormat="1" applyFont="1" applyFill="1" applyBorder="1" applyAlignment="1">
      <alignment horizontal="center"/>
      <protection/>
    </xf>
    <xf numFmtId="0" fontId="7" fillId="37" borderId="10" xfId="0" applyFont="1" applyFill="1" applyBorder="1" applyAlignment="1">
      <alignment wrapText="1"/>
    </xf>
    <xf numFmtId="4" fontId="7" fillId="37" borderId="10" xfId="0" applyNumberFormat="1" applyFont="1" applyFill="1" applyBorder="1" applyAlignment="1">
      <alignment/>
    </xf>
    <xf numFmtId="166" fontId="7" fillId="37" borderId="10" xfId="0" applyNumberFormat="1" applyFont="1" applyFill="1" applyBorder="1" applyAlignment="1">
      <alignment/>
    </xf>
    <xf numFmtId="0" fontId="105" fillId="35" borderId="10" xfId="0" applyFont="1" applyFill="1" applyBorder="1" applyAlignment="1">
      <alignment horizontal="center"/>
    </xf>
    <xf numFmtId="0" fontId="105" fillId="35" borderId="10" xfId="0" applyFont="1" applyFill="1" applyBorder="1" applyAlignment="1">
      <alignment/>
    </xf>
    <xf numFmtId="179" fontId="8" fillId="37" borderId="26" xfId="0" applyNumberFormat="1" applyFont="1" applyFill="1" applyBorder="1" applyAlignment="1">
      <alignment horizontal="right"/>
    </xf>
    <xf numFmtId="179" fontId="8" fillId="37" borderId="10" xfId="0" applyNumberFormat="1" applyFont="1" applyFill="1" applyBorder="1" applyAlignment="1">
      <alignment horizontal="right"/>
    </xf>
    <xf numFmtId="1" fontId="105" fillId="35" borderId="10" xfId="53" applyNumberFormat="1" applyFont="1" applyFill="1" applyBorder="1" applyAlignment="1">
      <alignment horizontal="center"/>
      <protection/>
    </xf>
    <xf numFmtId="3" fontId="105" fillId="35" borderId="10" xfId="42" applyNumberFormat="1" applyFont="1" applyFill="1" applyBorder="1" applyAlignment="1">
      <alignment/>
    </xf>
    <xf numFmtId="171" fontId="105" fillId="35" borderId="27" xfId="42" applyNumberFormat="1" applyFont="1" applyFill="1" applyBorder="1" applyAlignment="1">
      <alignment/>
    </xf>
    <xf numFmtId="171" fontId="105" fillId="35" borderId="10" xfId="42" applyNumberFormat="1" applyFont="1" applyFill="1" applyBorder="1" applyAlignment="1">
      <alignment/>
    </xf>
    <xf numFmtId="167" fontId="106" fillId="35" borderId="28" xfId="42" applyNumberFormat="1" applyFont="1" applyFill="1" applyBorder="1" applyAlignment="1">
      <alignment/>
    </xf>
    <xf numFmtId="0" fontId="107" fillId="35" borderId="28" xfId="0" applyFont="1" applyFill="1" applyBorder="1" applyAlignment="1">
      <alignment/>
    </xf>
    <xf numFmtId="167" fontId="107" fillId="35" borderId="28" xfId="42" applyNumberFormat="1" applyFont="1" applyFill="1" applyBorder="1" applyAlignment="1">
      <alignment/>
    </xf>
    <xf numFmtId="0" fontId="107" fillId="35" borderId="20" xfId="0" applyFont="1" applyFill="1" applyBorder="1" applyAlignment="1">
      <alignment/>
    </xf>
    <xf numFmtId="0" fontId="105" fillId="38" borderId="29" xfId="0" applyFont="1" applyFill="1" applyBorder="1" applyAlignment="1">
      <alignment horizontal="center"/>
    </xf>
    <xf numFmtId="2" fontId="105" fillId="38" borderId="21" xfId="0" applyNumberFormat="1" applyFont="1" applyFill="1" applyBorder="1" applyAlignment="1">
      <alignment horizontal="center"/>
    </xf>
    <xf numFmtId="0" fontId="108" fillId="38" borderId="29" xfId="0" applyFont="1" applyFill="1" applyBorder="1" applyAlignment="1">
      <alignment horizontal="center"/>
    </xf>
    <xf numFmtId="3" fontId="105" fillId="38" borderId="21" xfId="0" applyNumberFormat="1" applyFont="1" applyFill="1" applyBorder="1" applyAlignment="1">
      <alignment horizontal="center"/>
    </xf>
    <xf numFmtId="0" fontId="108" fillId="38" borderId="29" xfId="0" applyFont="1" applyFill="1" applyBorder="1" applyAlignment="1">
      <alignment horizontal="center" vertical="center"/>
    </xf>
    <xf numFmtId="10" fontId="105" fillId="38" borderId="21" xfId="0" applyNumberFormat="1" applyFont="1" applyFill="1" applyBorder="1" applyAlignment="1">
      <alignment horizontal="center" vertical="center"/>
    </xf>
    <xf numFmtId="0" fontId="108" fillId="38" borderId="29" xfId="0" applyFont="1" applyFill="1" applyBorder="1" applyAlignment="1">
      <alignment horizontal="center" wrapText="1"/>
    </xf>
    <xf numFmtId="171" fontId="10" fillId="37" borderId="21" xfId="42" applyNumberFormat="1" applyFont="1" applyFill="1" applyBorder="1" applyAlignment="1">
      <alignment/>
    </xf>
    <xf numFmtId="0" fontId="105" fillId="37" borderId="10" xfId="0" applyFont="1" applyFill="1" applyBorder="1" applyAlignment="1">
      <alignment horizontal="center"/>
    </xf>
    <xf numFmtId="0" fontId="109" fillId="37" borderId="29" xfId="0" applyFont="1" applyFill="1" applyBorder="1" applyAlignment="1">
      <alignment/>
    </xf>
    <xf numFmtId="0" fontId="110" fillId="35" borderId="10" xfId="0" applyFont="1" applyFill="1" applyBorder="1" applyAlignment="1">
      <alignment horizontal="center"/>
    </xf>
    <xf numFmtId="0" fontId="110" fillId="35" borderId="27" xfId="0" applyFont="1" applyFill="1" applyBorder="1" applyAlignment="1">
      <alignment horizontal="center"/>
    </xf>
    <xf numFmtId="0" fontId="110" fillId="35" borderId="30" xfId="0" applyFont="1" applyFill="1" applyBorder="1" applyAlignment="1">
      <alignment horizontal="center"/>
    </xf>
    <xf numFmtId="2" fontId="7" fillId="37" borderId="10" xfId="52" applyNumberFormat="1" applyFont="1" applyFill="1" applyBorder="1">
      <alignment/>
      <protection/>
    </xf>
    <xf numFmtId="0" fontId="7" fillId="37" borderId="10" xfId="52" applyFont="1" applyFill="1" applyBorder="1" applyAlignment="1">
      <alignment horizontal="center"/>
      <protection/>
    </xf>
    <xf numFmtId="0" fontId="7" fillId="37" borderId="10" xfId="52" applyFont="1" applyFill="1" applyBorder="1" applyAlignment="1">
      <alignment wrapText="1"/>
      <protection/>
    </xf>
    <xf numFmtId="0" fontId="7" fillId="37" borderId="10" xfId="52" applyFont="1" applyFill="1" applyBorder="1" applyAlignment="1">
      <alignment horizontal="center" wrapText="1"/>
      <protection/>
    </xf>
    <xf numFmtId="0" fontId="0" fillId="37" borderId="10" xfId="52" applyFill="1" applyBorder="1" applyAlignment="1">
      <alignment horizontal="center"/>
      <protection/>
    </xf>
    <xf numFmtId="0" fontId="7" fillId="37" borderId="10" xfId="52" applyFont="1" applyFill="1" applyBorder="1" applyAlignment="1">
      <alignment horizontal="center" wrapText="1"/>
      <protection/>
    </xf>
    <xf numFmtId="2" fontId="0" fillId="37" borderId="10" xfId="52" applyNumberFormat="1" applyFill="1" applyBorder="1">
      <alignment/>
      <protection/>
    </xf>
    <xf numFmtId="0" fontId="96" fillId="0" borderId="0" xfId="52" applyFont="1" applyFill="1">
      <alignment/>
      <protection/>
    </xf>
    <xf numFmtId="0" fontId="105" fillId="35" borderId="0" xfId="52" applyFont="1" applyFill="1">
      <alignment/>
      <protection/>
    </xf>
    <xf numFmtId="3" fontId="0" fillId="37" borderId="21" xfId="0" applyNumberFormat="1" applyFill="1" applyBorder="1" applyAlignment="1">
      <alignment horizontal="center"/>
    </xf>
    <xf numFmtId="0" fontId="105" fillId="35" borderId="29" xfId="0" applyFont="1" applyFill="1" applyBorder="1" applyAlignment="1">
      <alignment/>
    </xf>
    <xf numFmtId="0" fontId="110" fillId="35" borderId="31" xfId="0" applyFont="1" applyFill="1" applyBorder="1" applyAlignment="1">
      <alignment horizontal="center"/>
    </xf>
    <xf numFmtId="0" fontId="110" fillId="35" borderId="32" xfId="0" applyFont="1" applyFill="1" applyBorder="1" applyAlignment="1">
      <alignment/>
    </xf>
    <xf numFmtId="0" fontId="111" fillId="0" borderId="0" xfId="52" applyFont="1" applyFill="1">
      <alignment/>
      <protection/>
    </xf>
    <xf numFmtId="0" fontId="112" fillId="0" borderId="0" xfId="52" applyFont="1" applyFill="1">
      <alignment/>
      <protection/>
    </xf>
    <xf numFmtId="0" fontId="113" fillId="0" borderId="14" xfId="0" applyFont="1" applyFill="1" applyBorder="1" applyAlignment="1">
      <alignment wrapText="1"/>
    </xf>
    <xf numFmtId="10" fontId="13" fillId="36" borderId="25" xfId="0" applyNumberFormat="1" applyFont="1" applyFill="1" applyBorder="1" applyAlignment="1">
      <alignment horizontal="right"/>
    </xf>
    <xf numFmtId="0" fontId="33" fillId="0" borderId="11" xfId="0" applyFont="1" applyFill="1" applyBorder="1" applyAlignment="1">
      <alignment wrapText="1"/>
    </xf>
    <xf numFmtId="0" fontId="33" fillId="39" borderId="11" xfId="0" applyFont="1" applyFill="1" applyBorder="1" applyAlignment="1">
      <alignment wrapText="1"/>
    </xf>
    <xf numFmtId="0" fontId="13" fillId="0" borderId="11" xfId="0" applyFont="1" applyBorder="1" applyAlignment="1">
      <alignment horizontal="left" wrapText="1" indent="1"/>
    </xf>
    <xf numFmtId="0" fontId="16" fillId="0" borderId="11" xfId="0" applyFont="1" applyFill="1" applyBorder="1" applyAlignment="1">
      <alignment vertical="center" wrapText="1"/>
    </xf>
    <xf numFmtId="0" fontId="13" fillId="0" borderId="11" xfId="0" applyFont="1" applyFill="1" applyBorder="1" applyAlignment="1">
      <alignment horizontal="left" wrapText="1" indent="1"/>
    </xf>
    <xf numFmtId="0" fontId="16" fillId="0" borderId="11" xfId="0" applyFont="1" applyBorder="1" applyAlignment="1">
      <alignment wrapText="1"/>
    </xf>
    <xf numFmtId="0" fontId="13" fillId="0" borderId="12" xfId="0" applyFont="1" applyFill="1" applyBorder="1" applyAlignment="1">
      <alignment horizontal="right"/>
    </xf>
    <xf numFmtId="0" fontId="13" fillId="0" borderId="12" xfId="0" applyFont="1" applyBorder="1" applyAlignment="1">
      <alignment horizontal="right"/>
    </xf>
    <xf numFmtId="0" fontId="95" fillId="0" borderId="12" xfId="0" applyFont="1" applyBorder="1" applyAlignment="1">
      <alignment horizontal="right"/>
    </xf>
    <xf numFmtId="0" fontId="18" fillId="0" borderId="12" xfId="0" applyFont="1" applyFill="1" applyBorder="1" applyAlignment="1">
      <alignment horizontal="right"/>
    </xf>
    <xf numFmtId="0" fontId="13" fillId="0" borderId="12" xfId="0" applyFont="1" applyFill="1" applyBorder="1" applyAlignment="1">
      <alignment/>
    </xf>
    <xf numFmtId="0" fontId="13" fillId="0" borderId="12" xfId="0" applyFont="1" applyBorder="1" applyAlignment="1">
      <alignment wrapText="1"/>
    </xf>
    <xf numFmtId="0" fontId="13" fillId="0" borderId="12" xfId="0" applyFont="1" applyFill="1" applyBorder="1" applyAlignment="1">
      <alignment wrapText="1"/>
    </xf>
    <xf numFmtId="0" fontId="13" fillId="0" borderId="33" xfId="0" applyFont="1" applyBorder="1" applyAlignment="1">
      <alignment horizontal="right"/>
    </xf>
    <xf numFmtId="0" fontId="18" fillId="0" borderId="34" xfId="0" applyFont="1" applyFill="1" applyBorder="1" applyAlignment="1">
      <alignment horizontal="right"/>
    </xf>
    <xf numFmtId="0" fontId="16" fillId="33" borderId="34" xfId="0" applyFont="1" applyFill="1" applyBorder="1" applyAlignment="1">
      <alignment horizontal="right"/>
    </xf>
    <xf numFmtId="0" fontId="16" fillId="33" borderId="11" xfId="0" applyFont="1" applyFill="1" applyBorder="1" applyAlignment="1">
      <alignment horizontal="left" wrapText="1"/>
    </xf>
    <xf numFmtId="0" fontId="13" fillId="0" borderId="11" xfId="0" applyFont="1" applyBorder="1" applyAlignment="1">
      <alignment horizontal="left"/>
    </xf>
    <xf numFmtId="0" fontId="16" fillId="0" borderId="11" xfId="0" applyFont="1" applyBorder="1" applyAlignment="1">
      <alignment horizontal="left"/>
    </xf>
    <xf numFmtId="0" fontId="34" fillId="0" borderId="11" xfId="0" applyFont="1" applyBorder="1" applyAlignment="1">
      <alignment horizontal="left" wrapText="1"/>
    </xf>
    <xf numFmtId="0" fontId="16" fillId="0" borderId="11" xfId="0" applyFont="1" applyBorder="1" applyAlignment="1">
      <alignment horizontal="left" wrapText="1"/>
    </xf>
    <xf numFmtId="0" fontId="16" fillId="0" borderId="11" xfId="0" applyFont="1" applyFill="1" applyBorder="1" applyAlignment="1">
      <alignment horizontal="left" wrapText="1"/>
    </xf>
    <xf numFmtId="0" fontId="13" fillId="0" borderId="11" xfId="0" applyFont="1" applyFill="1" applyBorder="1" applyAlignment="1">
      <alignment horizontal="left"/>
    </xf>
    <xf numFmtId="0" fontId="13" fillId="0" borderId="11" xfId="0" applyFont="1" applyFill="1" applyBorder="1" applyAlignment="1">
      <alignment horizontal="left" wrapText="1"/>
    </xf>
    <xf numFmtId="0" fontId="16" fillId="0" borderId="14" xfId="0" applyFont="1" applyBorder="1" applyAlignment="1">
      <alignment horizontal="left" indent="1"/>
    </xf>
    <xf numFmtId="3" fontId="7" fillId="0" borderId="10" xfId="0" applyNumberFormat="1" applyFont="1" applyFill="1" applyBorder="1" applyAlignment="1">
      <alignment/>
    </xf>
    <xf numFmtId="3" fontId="0" fillId="0" borderId="10" xfId="0" applyNumberFormat="1" applyFill="1" applyBorder="1" applyAlignment="1">
      <alignment/>
    </xf>
    <xf numFmtId="3" fontId="0" fillId="0" borderId="10" xfId="0" applyNumberFormat="1" applyFont="1" applyBorder="1" applyAlignment="1">
      <alignment/>
    </xf>
    <xf numFmtId="10" fontId="13" fillId="36" borderId="21" xfId="0" applyNumberFormat="1" applyFont="1" applyFill="1" applyBorder="1" applyAlignment="1">
      <alignment horizontal="right"/>
    </xf>
    <xf numFmtId="10" fontId="0" fillId="36" borderId="1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2" fontId="8" fillId="34" borderId="10" xfId="52" applyNumberFormat="1" applyFont="1" applyFill="1" applyBorder="1">
      <alignment/>
      <protection/>
    </xf>
    <xf numFmtId="2" fontId="7" fillId="34" borderId="10" xfId="52" applyNumberFormat="1" applyFont="1" applyFill="1" applyBorder="1">
      <alignment/>
      <protection/>
    </xf>
    <xf numFmtId="0" fontId="8" fillId="34" borderId="10" xfId="52" applyFont="1" applyFill="1" applyBorder="1">
      <alignment/>
      <protection/>
    </xf>
    <xf numFmtId="2" fontId="0" fillId="34" borderId="10" xfId="52" applyNumberFormat="1" applyFill="1" applyBorder="1">
      <alignment/>
      <protection/>
    </xf>
    <xf numFmtId="0" fontId="7" fillId="34" borderId="10" xfId="52" applyFont="1" applyFill="1" applyBorder="1">
      <alignment/>
      <protection/>
    </xf>
    <xf numFmtId="0" fontId="0" fillId="34" borderId="10" xfId="52" applyFont="1" applyFill="1" applyBorder="1">
      <alignment/>
      <protection/>
    </xf>
    <xf numFmtId="0" fontId="0" fillId="0" borderId="0" xfId="52" applyFont="1">
      <alignment/>
      <protection/>
    </xf>
    <xf numFmtId="0" fontId="0" fillId="40" borderId="20" xfId="0" applyFill="1" applyBorder="1" applyAlignment="1">
      <alignment/>
    </xf>
    <xf numFmtId="0" fontId="114" fillId="40" borderId="28" xfId="0" applyFont="1" applyFill="1" applyBorder="1" applyAlignment="1">
      <alignment horizontal="left" vertical="center"/>
    </xf>
    <xf numFmtId="0" fontId="0" fillId="40" borderId="22" xfId="0" applyFill="1" applyBorder="1" applyAlignment="1">
      <alignment horizontal="left"/>
    </xf>
    <xf numFmtId="0" fontId="7" fillId="41" borderId="10" xfId="0" applyFont="1" applyFill="1" applyBorder="1" applyAlignment="1">
      <alignment horizontal="center"/>
    </xf>
    <xf numFmtId="0" fontId="7" fillId="41" borderId="10" xfId="0" applyFont="1" applyFill="1" applyBorder="1" applyAlignment="1">
      <alignment/>
    </xf>
    <xf numFmtId="0" fontId="103" fillId="41" borderId="30" xfId="52" applyFont="1" applyFill="1" applyBorder="1" applyAlignment="1">
      <alignment horizontal="center"/>
      <protection/>
    </xf>
    <xf numFmtId="0" fontId="103" fillId="41" borderId="30" xfId="52" applyFont="1" applyFill="1" applyBorder="1">
      <alignment/>
      <protection/>
    </xf>
    <xf numFmtId="1" fontId="103" fillId="41" borderId="30" xfId="53" applyNumberFormat="1" applyFont="1" applyFill="1" applyBorder="1" applyAlignment="1">
      <alignment horizontal="center"/>
      <protection/>
    </xf>
    <xf numFmtId="1" fontId="103" fillId="41" borderId="10" xfId="53" applyNumberFormat="1" applyFont="1" applyFill="1" applyBorder="1" applyAlignment="1">
      <alignment horizontal="center"/>
      <protection/>
    </xf>
    <xf numFmtId="0" fontId="103" fillId="41" borderId="10" xfId="52" applyFont="1" applyFill="1" applyBorder="1" applyAlignment="1">
      <alignment horizontal="center"/>
      <protection/>
    </xf>
    <xf numFmtId="0" fontId="103" fillId="41" borderId="10" xfId="52" applyFont="1" applyFill="1" applyBorder="1">
      <alignment/>
      <protection/>
    </xf>
    <xf numFmtId="0" fontId="103" fillId="41" borderId="10" xfId="52" applyFont="1" applyFill="1" applyBorder="1" applyAlignment="1">
      <alignment horizontal="center" wrapText="1"/>
      <protection/>
    </xf>
    <xf numFmtId="0" fontId="103" fillId="41" borderId="10" xfId="52" applyFont="1" applyFill="1" applyBorder="1" applyAlignment="1">
      <alignment wrapText="1"/>
      <protection/>
    </xf>
    <xf numFmtId="0" fontId="103" fillId="41" borderId="10" xfId="52" applyFont="1" applyFill="1" applyBorder="1" applyAlignment="1">
      <alignment horizontal="center" wrapText="1"/>
      <protection/>
    </xf>
    <xf numFmtId="0" fontId="103" fillId="41" borderId="10" xfId="52" applyFont="1" applyFill="1" applyBorder="1" applyAlignment="1">
      <alignment wrapText="1"/>
      <protection/>
    </xf>
    <xf numFmtId="2" fontId="104" fillId="41" borderId="10" xfId="52" applyNumberFormat="1" applyFont="1" applyFill="1" applyBorder="1">
      <alignment/>
      <protection/>
    </xf>
    <xf numFmtId="0" fontId="115" fillId="0" borderId="0" xfId="0" applyFont="1" applyAlignment="1">
      <alignment/>
    </xf>
    <xf numFmtId="3" fontId="7" fillId="33" borderId="10" xfId="0" applyNumberFormat="1" applyFont="1" applyFill="1" applyBorder="1" applyAlignment="1">
      <alignment/>
    </xf>
    <xf numFmtId="0" fontId="113" fillId="0" borderId="0" xfId="0" applyFont="1" applyAlignment="1">
      <alignment/>
    </xf>
    <xf numFmtId="0" fontId="116" fillId="0" borderId="0" xfId="0" applyFont="1" applyAlignment="1">
      <alignment/>
    </xf>
    <xf numFmtId="0" fontId="116" fillId="0" borderId="0" xfId="0" applyFont="1" applyFill="1" applyAlignment="1">
      <alignment/>
    </xf>
    <xf numFmtId="0" fontId="116" fillId="33" borderId="0" xfId="0" applyFont="1" applyFill="1" applyAlignment="1">
      <alignment/>
    </xf>
    <xf numFmtId="0" fontId="16" fillId="0" borderId="11" xfId="0" applyFont="1" applyFill="1" applyBorder="1" applyAlignment="1">
      <alignment wrapText="1"/>
    </xf>
    <xf numFmtId="3" fontId="35" fillId="42" borderId="35" xfId="53" applyFont="1" applyFill="1" applyBorder="1" applyAlignment="1">
      <alignment horizontal="center"/>
      <protection/>
    </xf>
    <xf numFmtId="3" fontId="35" fillId="42" borderId="36" xfId="53" applyFont="1" applyFill="1" applyBorder="1" applyAlignment="1">
      <alignment horizontal="center"/>
      <protection/>
    </xf>
    <xf numFmtId="3" fontId="35" fillId="42" borderId="29" xfId="53" applyFont="1" applyFill="1" applyBorder="1" applyAlignment="1">
      <alignment horizontal="center"/>
      <protection/>
    </xf>
    <xf numFmtId="3" fontId="35" fillId="42" borderId="37" xfId="53" applyFont="1" applyFill="1" applyBorder="1" applyAlignment="1">
      <alignment horizontal="center"/>
      <protection/>
    </xf>
    <xf numFmtId="3" fontId="13" fillId="42" borderId="10" xfId="53" applyFont="1" applyFill="1" applyBorder="1" applyAlignment="1">
      <alignment horizontal="center" wrapText="1"/>
      <protection/>
    </xf>
    <xf numFmtId="3" fontId="13" fillId="42" borderId="38" xfId="53" applyFont="1" applyFill="1" applyBorder="1" applyAlignment="1">
      <alignment horizontal="center"/>
      <protection/>
    </xf>
    <xf numFmtId="3" fontId="117" fillId="40" borderId="20" xfId="53" applyFont="1" applyFill="1" applyBorder="1" applyAlignment="1">
      <alignment horizontal="center" vertical="center"/>
      <protection/>
    </xf>
    <xf numFmtId="3" fontId="117" fillId="40" borderId="28" xfId="53" applyFont="1" applyFill="1" applyBorder="1" applyAlignment="1">
      <alignment horizontal="center" vertical="center"/>
      <protection/>
    </xf>
    <xf numFmtId="3" fontId="117" fillId="40" borderId="22" xfId="53" applyFont="1" applyFill="1" applyBorder="1" applyAlignment="1">
      <alignment horizontal="center" vertical="center"/>
      <protection/>
    </xf>
    <xf numFmtId="0" fontId="32" fillId="33" borderId="0" xfId="0" applyFont="1" applyFill="1" applyBorder="1" applyAlignment="1">
      <alignment horizontal="right" vertical="center" wrapText="1"/>
    </xf>
    <xf numFmtId="0" fontId="33" fillId="33" borderId="0" xfId="0" applyFont="1" applyFill="1" applyBorder="1" applyAlignment="1">
      <alignment horizontal="right" vertical="center"/>
    </xf>
    <xf numFmtId="0" fontId="16" fillId="42" borderId="39" xfId="0" applyFont="1" applyFill="1" applyBorder="1" applyAlignment="1">
      <alignment horizontal="center" vertical="center"/>
    </xf>
    <xf numFmtId="0" fontId="16" fillId="42" borderId="40" xfId="0" applyFont="1" applyFill="1" applyBorder="1" applyAlignment="1">
      <alignment horizontal="center" vertical="center"/>
    </xf>
    <xf numFmtId="3" fontId="117" fillId="40" borderId="29" xfId="53" applyFont="1" applyFill="1" applyBorder="1" applyAlignment="1">
      <alignment horizontal="center" vertical="center" wrapText="1"/>
      <protection/>
    </xf>
    <xf numFmtId="3" fontId="117" fillId="40" borderId="31" xfId="53" applyFont="1" applyFill="1" applyBorder="1" applyAlignment="1">
      <alignment horizontal="center" vertical="center" wrapText="1"/>
      <protection/>
    </xf>
    <xf numFmtId="3" fontId="117" fillId="40" borderId="32" xfId="53" applyFont="1" applyFill="1" applyBorder="1" applyAlignment="1">
      <alignment horizontal="center" vertical="center" wrapText="1"/>
      <protection/>
    </xf>
    <xf numFmtId="0" fontId="103" fillId="0" borderId="0" xfId="0" applyFont="1" applyFill="1" applyAlignment="1">
      <alignment horizontal="left" vertical="top" wrapText="1"/>
    </xf>
    <xf numFmtId="0" fontId="103" fillId="0" borderId="0" xfId="0" applyFont="1" applyAlignment="1">
      <alignment horizontal="left" vertical="center" wrapText="1"/>
    </xf>
    <xf numFmtId="3" fontId="117" fillId="40" borderId="41" xfId="53" applyFont="1" applyFill="1" applyBorder="1" applyAlignment="1">
      <alignment horizontal="center" vertical="center" wrapText="1"/>
      <protection/>
    </xf>
    <xf numFmtId="3" fontId="117" fillId="40" borderId="42" xfId="53" applyFont="1" applyFill="1" applyBorder="1" applyAlignment="1">
      <alignment horizontal="center" vertical="center" wrapText="1"/>
      <protection/>
    </xf>
    <xf numFmtId="0" fontId="118" fillId="0" borderId="20" xfId="0" applyFont="1" applyBorder="1" applyAlignment="1">
      <alignment horizontal="center" vertical="center" wrapText="1"/>
    </xf>
    <xf numFmtId="0" fontId="118" fillId="0" borderId="28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8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105" fillId="35" borderId="29" xfId="52" applyFont="1" applyFill="1" applyBorder="1" applyAlignment="1">
      <alignment horizontal="center"/>
      <protection/>
    </xf>
    <xf numFmtId="0" fontId="105" fillId="35" borderId="31" xfId="52" applyFont="1" applyFill="1" applyBorder="1" applyAlignment="1">
      <alignment horizontal="center"/>
      <protection/>
    </xf>
    <xf numFmtId="0" fontId="105" fillId="35" borderId="32" xfId="52" applyFont="1" applyFill="1" applyBorder="1" applyAlignment="1">
      <alignment horizontal="center"/>
      <protection/>
    </xf>
    <xf numFmtId="0" fontId="110" fillId="35" borderId="31" xfId="52" applyFont="1" applyFill="1" applyBorder="1" applyAlignment="1">
      <alignment horizontal="center"/>
      <protection/>
    </xf>
    <xf numFmtId="3" fontId="99" fillId="35" borderId="29" xfId="53" applyFont="1" applyFill="1" applyBorder="1" applyAlignment="1">
      <alignment horizontal="left" vertical="center"/>
      <protection/>
    </xf>
    <xf numFmtId="3" fontId="99" fillId="35" borderId="31" xfId="53" applyFont="1" applyFill="1" applyBorder="1" applyAlignment="1">
      <alignment horizontal="left" vertical="center"/>
      <protection/>
    </xf>
  </cellXfs>
  <cellStyles count="54">
    <cellStyle name="Normal" xfId="0"/>
    <cellStyle name="RowLevel_0" xfId="1"/>
    <cellStyle name="ColLevel_0" xfId="2"/>
    <cellStyle name="RowLevel_1" xfId="3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_Wzór projekcji - po poprawkach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514350</xdr:colOff>
      <xdr:row>0</xdr:row>
      <xdr:rowOff>85725</xdr:rowOff>
    </xdr:from>
    <xdr:to>
      <xdr:col>2</xdr:col>
      <xdr:colOff>3705225</xdr:colOff>
      <xdr:row>1</xdr:row>
      <xdr:rowOff>133350</xdr:rowOff>
    </xdr:to>
    <xdr:pic>
      <xdr:nvPicPr>
        <xdr:cNvPr id="1" name="Obraz 2" descr="Zestawienie logotypów zawierające od lewej: znak Funduszy Europejskich z podpisem Fundusze Europejskie dla Małopolski, flaga Rzeczypospolitej Polskiej, flaga Unii Europejskiej z podpisem dofinansowane przez Unię Europejską oraz logotyp Województwa Małopolskiego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85725"/>
          <a:ext cx="80105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user\WJ\zlecenia\491%20-%20Miasto%20Wroc&#322;aw%20-%20analiza%20op&#322;acalno&#347;ci%20budowy%20sk&#322;adowiska%20odpad&#243;w%20komunalnych%20w%20Jaroszowie\model%20jaroszow%20final%20basic%20scenario-28-1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st\d\SST\PRACE\Janikowo.SodaConsult\soda%20ci&#281;&#380;ka.IX96\soda%20ci&#281;&#380;ka%20II%2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acap00006\Citrix\Documents%20and%20Settings\Maria%20Gierszewska\Pulpit\Plan%20Strategiczny%202003%20r\adam\City_Prof_reszta\koliniwskie+ozimek\ozim\ostatnie\adam\City_Prof_reszta\koliniwskie+ozimek\kolin\TEMP\Projekty\ERR-model-prima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redyt4\c\EXCEL\X.XLW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rpo.dolnyslask.pl/Projekty\00826\Model\00644\IME\AMarcin\Dwz\Spp_2\Analizy%20Finansowe\Przyk&#322;ady\8-2-W&#322;oclawek-WWTP\Z1-W2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rysia\c_marysi\ACTIVITY-BASED%20COSTING\Produkcja-Excel\Asortymenty%20tkalni-Maszynochlonnosc&amp;amortyzacje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rysia\c_marysi\ACTIVITY-BASED%20COSTING\Produkcja-Excel\5x_1-9_97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LFA\dokumenty\Zlecenia\600-699\676%20-%20WIP%20Poznan,%2020%20firm\I%20faza\2%20etap\wyceny\Warta%20-%20Tourist\676,%20Warta-Tourist,%20wycena,%20000530,%20WJ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rpo.dolnyslask.pl/user/wj/private/SPME/update/robocze/Waldek/Cieplowody/Cieplowody_NPV_05072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user\WJ\zlecenia\491%20-%20Miasto%20Wroc&#322;aw%20-%20analiza%20op&#322;acalno&#347;ci%20budowy%20sk&#322;adowiska%20odpad&#243;w%20komunalnych%20w%20Jaroszowie\from%20Doradca%2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ISPA\ISPA2001\L37\8-2-W&#322;oclawek-WWTP\Model-W&#322;oc&#322;awek-RK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praca\ostatnie%20z%20domu\PRACE_20\OZIMEK\adam\City_Prof_reszta\koliniwskie+ozimek\kolin\TEMP\Projekty\ERR-model-prima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praca\2003_sst_new\booz\anaiza_finans\strzelin_przeworno\strzelin_przeworno_projekcja_finansowa_lukaA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praca\ostatnie%20z%20domu\PRACE_20\OZIMEK\adam\City_Prof_reszta\koliniwskie+ozimek\kolin\AMarcin\Dwz\Spp_2\Analizy%20Finansowe\Przyk&#322;ady\8-2-W&#322;oclawek-WWTP\Z1-W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adam\City_Prof_reszta\opole\2002\TEMP\Projekty\ERR-model-prima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WIN95\Profiles\rafal\Desktop\Drukarnia\ANALIZ~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mments"/>
      <sheetName val="zest"/>
      <sheetName val="Jaroszow1"/>
      <sheetName val="Makro1"/>
      <sheetName val="Loan Schedule USD"/>
      <sheetName val="Loan Schedule PLN"/>
      <sheetName val="Loan_Schedule_USD"/>
      <sheetName val="Loan_Schedule_PLN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wariant"/>
    </sheetNames>
    <sheetDataSet>
      <sheetData sheetId="0">
        <row r="3">
          <cell r="B3">
            <v>1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kusz6"/>
      <sheetName val="Annex 4"/>
      <sheetName val="survey data"/>
      <sheetName val="supply cost without"/>
      <sheetName val="Annex 3"/>
      <sheetName val="distribution and PIR"/>
      <sheetName val="Hand book tables"/>
      <sheetName val="Annex1"/>
      <sheetName val="Annex 2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FO1NOWE"/>
    </sheetNames>
    <sheetDataSet>
      <sheetData sheetId="0">
        <row r="4">
          <cell r="G4" t="str">
            <v>************</v>
          </cell>
        </row>
        <row r="53">
          <cell r="B53" t="str">
            <v>Zobowiązania długoterminowe (F-01 dz3 poz 01)</v>
          </cell>
          <cell r="C53">
            <v>3</v>
          </cell>
          <cell r="D53">
            <v>3</v>
          </cell>
          <cell r="E53">
            <v>4</v>
          </cell>
          <cell r="F53">
            <v>1</v>
          </cell>
        </row>
        <row r="55">
          <cell r="B55" t="str">
            <v>Zobowiązania biezace (F-01 dz.3 poz 04)</v>
          </cell>
          <cell r="C55">
            <v>1</v>
          </cell>
          <cell r="D55">
            <v>2</v>
          </cell>
          <cell r="E55">
            <v>4</v>
          </cell>
          <cell r="F55">
            <v>2</v>
          </cell>
        </row>
        <row r="60">
          <cell r="B60" t="str">
            <v>KAPITAŁY WŁASNE</v>
          </cell>
          <cell r="C60">
            <v>1</v>
          </cell>
          <cell r="D60">
            <v>1</v>
          </cell>
          <cell r="E60">
            <v>1</v>
          </cell>
          <cell r="F60">
            <v>1</v>
          </cell>
          <cell r="G60">
            <v>2</v>
          </cell>
        </row>
        <row r="68">
          <cell r="G68" t="str">
            <v>wartości</v>
          </cell>
        </row>
        <row r="69">
          <cell r="G69" t="str">
            <v>zalecane</v>
          </cell>
        </row>
        <row r="74">
          <cell r="G74" t="str">
            <v>&gt;&gt;33%</v>
          </cell>
        </row>
        <row r="75">
          <cell r="G75" t="str">
            <v>&lt;&lt;33%</v>
          </cell>
        </row>
        <row r="78">
          <cell r="G78" t="str">
            <v>&gt;100%</v>
          </cell>
        </row>
        <row r="79">
          <cell r="G79" t="str">
            <v>150-200%</v>
          </cell>
        </row>
        <row r="80">
          <cell r="G80" t="str">
            <v>&lt;100%</v>
          </cell>
        </row>
        <row r="82">
          <cell r="G82" t="str">
            <v>&gt;&gt;0</v>
          </cell>
        </row>
        <row r="83">
          <cell r="G83" t="str">
            <v>30-90</v>
          </cell>
        </row>
        <row r="84">
          <cell r="G84" t="str">
            <v>&gt;0.50</v>
          </cell>
        </row>
        <row r="85">
          <cell r="B85" t="str">
            <v>Wskaźnik bieżącej płynności </v>
          </cell>
          <cell r="C85">
            <v>3</v>
          </cell>
          <cell r="D85">
            <v>1</v>
          </cell>
          <cell r="E85">
            <v>1.5</v>
          </cell>
          <cell r="F85">
            <v>4</v>
          </cell>
          <cell r="G85" t="str">
            <v>1.2-2</v>
          </cell>
          <cell r="H85" t="str">
            <v>1.2-2</v>
          </cell>
        </row>
        <row r="86">
          <cell r="B86" t="str">
            <v>Wskaźnik płynności szybki</v>
          </cell>
          <cell r="C86">
            <v>2</v>
          </cell>
          <cell r="D86">
            <v>0.5</v>
          </cell>
          <cell r="E86">
            <v>0.75</v>
          </cell>
          <cell r="F86">
            <v>2</v>
          </cell>
          <cell r="G86" t="str">
            <v>1-1.5</v>
          </cell>
          <cell r="H86" t="str">
            <v>1-1.5</v>
          </cell>
        </row>
        <row r="87">
          <cell r="G87" t="str">
            <v>ok.0.2</v>
          </cell>
        </row>
        <row r="89">
          <cell r="G89" t="str">
            <v>&gt;1</v>
          </cell>
        </row>
        <row r="90">
          <cell r="B90" t="str">
            <v>Cykl zapasów  w dniach**</v>
          </cell>
          <cell r="C90">
            <v>90</v>
          </cell>
          <cell r="D90">
            <v>60</v>
          </cell>
          <cell r="E90">
            <v>270</v>
          </cell>
          <cell r="F90">
            <v>288</v>
          </cell>
        </row>
        <row r="92">
          <cell r="B92" t="str">
            <v>Cykl ściągania należności w dniach**</v>
          </cell>
          <cell r="C92">
            <v>90</v>
          </cell>
          <cell r="D92">
            <v>45</v>
          </cell>
          <cell r="E92">
            <v>202.5</v>
          </cell>
          <cell r="F92">
            <v>205.7142857142857</v>
          </cell>
          <cell r="G92" t="str">
            <v>&lt;50</v>
          </cell>
          <cell r="H92" t="str">
            <v>&lt;50</v>
          </cell>
        </row>
        <row r="93">
          <cell r="G93" t="str">
            <v>&lt;50</v>
          </cell>
        </row>
        <row r="94">
          <cell r="B94" t="str">
            <v>Cykl płacenia zobowiązań w dniach**</v>
          </cell>
          <cell r="C94">
            <v>45</v>
          </cell>
          <cell r="D94">
            <v>72</v>
          </cell>
          <cell r="E94">
            <v>216</v>
          </cell>
          <cell r="F94">
            <v>102.85714285714285</v>
          </cell>
        </row>
        <row r="96">
          <cell r="G96" t="str">
            <v>mały</v>
          </cell>
        </row>
        <row r="97">
          <cell r="G97" t="str">
            <v>mały</v>
          </cell>
        </row>
        <row r="99">
          <cell r="G99" t="str">
            <v>57-67%</v>
          </cell>
        </row>
        <row r="100">
          <cell r="G100" t="str">
            <v>&lt;200%</v>
          </cell>
        </row>
        <row r="101">
          <cell r="G101" t="str">
            <v>&gt;&gt;10%</v>
          </cell>
        </row>
        <row r="103">
          <cell r="G103" t="str">
            <v>&gt;0</v>
          </cell>
        </row>
        <row r="104">
          <cell r="B104" t="str">
            <v>Rentowność sprzedaży netto </v>
          </cell>
          <cell r="C104">
            <v>1</v>
          </cell>
          <cell r="D104">
            <v>0.25</v>
          </cell>
          <cell r="E104">
            <v>0.25</v>
          </cell>
          <cell r="F104">
            <v>0.2857142857142857</v>
          </cell>
          <cell r="G104" t="str">
            <v>&gt;0</v>
          </cell>
          <cell r="H104" t="str">
            <v>&gt;0</v>
          </cell>
        </row>
        <row r="105">
          <cell r="B105" t="str">
            <v>Rentowność działalności podstawowej </v>
          </cell>
          <cell r="C105">
            <v>0.5</v>
          </cell>
          <cell r="D105">
            <v>0.25</v>
          </cell>
          <cell r="E105">
            <v>0.25</v>
          </cell>
          <cell r="F105">
            <v>0.2857142857142857</v>
          </cell>
          <cell r="G105" t="str">
            <v>&gt;&gt;0</v>
          </cell>
          <cell r="H105" t="str">
            <v>&gt;&gt;0</v>
          </cell>
        </row>
        <row r="106">
          <cell r="G106" t="str">
            <v>&gt;0</v>
          </cell>
        </row>
        <row r="107">
          <cell r="G107" t="str">
            <v>&gt;0</v>
          </cell>
        </row>
        <row r="108">
          <cell r="G108" t="str">
            <v>&gt;1</v>
          </cell>
        </row>
        <row r="109">
          <cell r="G109" t="str">
            <v>&gt;20%</v>
          </cell>
        </row>
        <row r="110">
          <cell r="G110" t="str">
            <v>&gt;0</v>
          </cell>
        </row>
        <row r="111">
          <cell r="G111" t="str">
            <v>&lt;300%</v>
          </cell>
        </row>
        <row r="112">
          <cell r="G112" t="str">
            <v>&gt;20%</v>
          </cell>
        </row>
        <row r="113">
          <cell r="G113" t="str">
            <v>&lt;90%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T1-NPV"/>
      <sheetName val="T2-CKWP"/>
      <sheetName val="T3-CNIMT"/>
      <sheetName val="T4-PPS-R"/>
      <sheetName val="T4-PPS-W0"/>
      <sheetName val="T5A,5B,5C - kozt, amor"/>
      <sheetName val="T6-KON"/>
      <sheetName val="RKE"/>
      <sheetName val="ZZK-HARM"/>
      <sheetName val="MT"/>
      <sheetName val="CURRENCY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krosno -&gt; grupę, amortyzację"/>
      <sheetName val="krosno __ grupę_ amortyzację"/>
      <sheetName val="krosno_-&gt;_grupę,_amortyzację"/>
    </sheetNames>
    <sheetDataSet>
      <sheetData sheetId="0">
        <row r="2">
          <cell r="J2">
            <v>1.1</v>
          </cell>
          <cell r="M2">
            <v>0</v>
          </cell>
        </row>
        <row r="3">
          <cell r="J3">
            <v>1.1</v>
          </cell>
          <cell r="M3">
            <v>0</v>
          </cell>
        </row>
        <row r="4">
          <cell r="J4">
            <v>1.1</v>
          </cell>
          <cell r="M4">
            <v>0</v>
          </cell>
        </row>
        <row r="5">
          <cell r="J5">
            <v>1.1</v>
          </cell>
          <cell r="M5">
            <v>0</v>
          </cell>
        </row>
        <row r="6">
          <cell r="J6">
            <v>1.2</v>
          </cell>
          <cell r="M6">
            <v>3212.1</v>
          </cell>
        </row>
        <row r="7">
          <cell r="J7">
            <v>1.2</v>
          </cell>
          <cell r="M7">
            <v>3211.86</v>
          </cell>
        </row>
        <row r="8">
          <cell r="J8">
            <v>1.2</v>
          </cell>
          <cell r="M8">
            <v>3592.44</v>
          </cell>
        </row>
        <row r="9">
          <cell r="J9">
            <v>1.2</v>
          </cell>
          <cell r="M9">
            <v>1486.86</v>
          </cell>
        </row>
        <row r="10">
          <cell r="J10">
            <v>1.2</v>
          </cell>
          <cell r="M10">
            <v>1486.86</v>
          </cell>
        </row>
        <row r="11">
          <cell r="J11">
            <v>1.2</v>
          </cell>
          <cell r="M11">
            <v>1486.86</v>
          </cell>
        </row>
        <row r="12">
          <cell r="J12">
            <v>1.2</v>
          </cell>
          <cell r="M12">
            <v>1486.86</v>
          </cell>
        </row>
        <row r="13">
          <cell r="J13">
            <v>2</v>
          </cell>
          <cell r="M13">
            <v>3779.88</v>
          </cell>
        </row>
        <row r="14">
          <cell r="J14">
            <v>2</v>
          </cell>
          <cell r="M14">
            <v>3779.88</v>
          </cell>
        </row>
        <row r="15">
          <cell r="J15">
            <v>2</v>
          </cell>
          <cell r="M15">
            <v>4091.58</v>
          </cell>
        </row>
        <row r="16">
          <cell r="J16">
            <v>2</v>
          </cell>
          <cell r="M16">
            <v>4615.92</v>
          </cell>
        </row>
        <row r="17">
          <cell r="J17">
            <v>2</v>
          </cell>
          <cell r="M17">
            <v>4615.92</v>
          </cell>
        </row>
        <row r="18">
          <cell r="J18">
            <v>2</v>
          </cell>
          <cell r="M18">
            <v>4615.92</v>
          </cell>
        </row>
        <row r="19">
          <cell r="J19">
            <v>2</v>
          </cell>
          <cell r="M19">
            <v>4615.92</v>
          </cell>
        </row>
        <row r="20">
          <cell r="J20">
            <v>2</v>
          </cell>
          <cell r="M20">
            <v>4615.92</v>
          </cell>
        </row>
        <row r="21">
          <cell r="J21">
            <v>2</v>
          </cell>
          <cell r="M21">
            <v>4615.92</v>
          </cell>
        </row>
        <row r="22">
          <cell r="J22">
            <v>2</v>
          </cell>
          <cell r="M22">
            <v>3598.62</v>
          </cell>
        </row>
        <row r="23">
          <cell r="J23">
            <v>2</v>
          </cell>
          <cell r="M23">
            <v>3708.72</v>
          </cell>
        </row>
        <row r="24">
          <cell r="J24">
            <v>2</v>
          </cell>
          <cell r="M24">
            <v>3708.72</v>
          </cell>
        </row>
        <row r="25">
          <cell r="J25">
            <v>2</v>
          </cell>
          <cell r="M25">
            <v>3708.72</v>
          </cell>
        </row>
        <row r="26">
          <cell r="J26">
            <v>2</v>
          </cell>
          <cell r="M26">
            <v>3708.72</v>
          </cell>
        </row>
        <row r="27">
          <cell r="J27">
            <v>2</v>
          </cell>
          <cell r="M27">
            <v>3708.72</v>
          </cell>
        </row>
        <row r="28">
          <cell r="J28">
            <v>2</v>
          </cell>
          <cell r="M28">
            <v>3708.72</v>
          </cell>
        </row>
        <row r="29">
          <cell r="J29">
            <v>3.1</v>
          </cell>
          <cell r="M29">
            <v>5175.36</v>
          </cell>
        </row>
        <row r="30">
          <cell r="J30">
            <v>3.1</v>
          </cell>
          <cell r="M30">
            <v>3708.72</v>
          </cell>
        </row>
        <row r="31">
          <cell r="J31">
            <v>3.1</v>
          </cell>
          <cell r="M31">
            <v>3708.72</v>
          </cell>
        </row>
        <row r="32">
          <cell r="J32">
            <v>3.1</v>
          </cell>
          <cell r="M32">
            <v>3708.72</v>
          </cell>
        </row>
        <row r="33">
          <cell r="J33">
            <v>3.1</v>
          </cell>
          <cell r="M33">
            <v>3708.72</v>
          </cell>
        </row>
        <row r="34">
          <cell r="J34">
            <v>3.1</v>
          </cell>
          <cell r="M34">
            <v>3708.72</v>
          </cell>
        </row>
        <row r="35">
          <cell r="J35">
            <v>3.1</v>
          </cell>
          <cell r="M35">
            <v>3708.72</v>
          </cell>
        </row>
        <row r="36">
          <cell r="J36">
            <v>3.1</v>
          </cell>
          <cell r="M36">
            <v>3708.72</v>
          </cell>
        </row>
        <row r="37">
          <cell r="J37">
            <v>3.1</v>
          </cell>
          <cell r="M37">
            <v>3708.72</v>
          </cell>
        </row>
        <row r="38">
          <cell r="J38">
            <v>4</v>
          </cell>
          <cell r="M38">
            <v>3592.44</v>
          </cell>
        </row>
        <row r="39">
          <cell r="J39">
            <v>4</v>
          </cell>
          <cell r="M39">
            <v>3592.44</v>
          </cell>
        </row>
        <row r="40">
          <cell r="J40">
            <v>4</v>
          </cell>
          <cell r="M40">
            <v>3212.1</v>
          </cell>
        </row>
        <row r="41">
          <cell r="J41">
            <v>5</v>
          </cell>
          <cell r="M41">
            <v>0</v>
          </cell>
        </row>
        <row r="42">
          <cell r="J42">
            <v>5</v>
          </cell>
          <cell r="M42">
            <v>0</v>
          </cell>
        </row>
        <row r="43">
          <cell r="J43">
            <v>5</v>
          </cell>
          <cell r="M43">
            <v>0</v>
          </cell>
        </row>
        <row r="44">
          <cell r="J44">
            <v>5</v>
          </cell>
          <cell r="M44">
            <v>0</v>
          </cell>
        </row>
        <row r="45">
          <cell r="J45">
            <v>5</v>
          </cell>
          <cell r="M45">
            <v>0</v>
          </cell>
        </row>
        <row r="46">
          <cell r="J46">
            <v>5</v>
          </cell>
          <cell r="M46">
            <v>0</v>
          </cell>
        </row>
        <row r="47">
          <cell r="J47">
            <v>6</v>
          </cell>
          <cell r="M47">
            <v>0</v>
          </cell>
        </row>
        <row r="48">
          <cell r="J48">
            <v>6</v>
          </cell>
          <cell r="M48">
            <v>0</v>
          </cell>
        </row>
        <row r="49">
          <cell r="J49">
            <v>6</v>
          </cell>
          <cell r="M49">
            <v>0</v>
          </cell>
        </row>
        <row r="50">
          <cell r="J50">
            <v>6</v>
          </cell>
          <cell r="M50">
            <v>0</v>
          </cell>
        </row>
        <row r="51">
          <cell r="J51">
            <v>6</v>
          </cell>
          <cell r="M51">
            <v>0</v>
          </cell>
        </row>
        <row r="52">
          <cell r="J52">
            <v>6</v>
          </cell>
          <cell r="M52">
            <v>0</v>
          </cell>
        </row>
        <row r="53">
          <cell r="J53">
            <v>6</v>
          </cell>
          <cell r="M53">
            <v>0</v>
          </cell>
        </row>
        <row r="54">
          <cell r="J54">
            <v>6</v>
          </cell>
          <cell r="M54">
            <v>888.54</v>
          </cell>
        </row>
        <row r="55">
          <cell r="J55">
            <v>7</v>
          </cell>
          <cell r="M55">
            <v>1486.86</v>
          </cell>
        </row>
        <row r="56">
          <cell r="J56">
            <v>7</v>
          </cell>
          <cell r="M56">
            <v>1486.86</v>
          </cell>
        </row>
        <row r="57">
          <cell r="J57">
            <v>7</v>
          </cell>
          <cell r="M57">
            <v>1709.7</v>
          </cell>
        </row>
        <row r="58">
          <cell r="J58">
            <v>7</v>
          </cell>
          <cell r="M58">
            <v>1486.86</v>
          </cell>
        </row>
        <row r="59">
          <cell r="J59">
            <v>8</v>
          </cell>
          <cell r="M59">
            <v>3212.1</v>
          </cell>
        </row>
        <row r="60">
          <cell r="J60">
            <v>8</v>
          </cell>
          <cell r="M60">
            <v>3212.1</v>
          </cell>
        </row>
        <row r="61">
          <cell r="J61">
            <v>8</v>
          </cell>
          <cell r="M61">
            <v>3084.66</v>
          </cell>
        </row>
        <row r="62">
          <cell r="J62">
            <v>8</v>
          </cell>
          <cell r="M62">
            <v>3084.66</v>
          </cell>
        </row>
        <row r="63">
          <cell r="J63">
            <v>8</v>
          </cell>
          <cell r="M63">
            <v>979.14</v>
          </cell>
        </row>
        <row r="64">
          <cell r="J64">
            <v>8</v>
          </cell>
          <cell r="M64">
            <v>0</v>
          </cell>
        </row>
        <row r="65">
          <cell r="J65">
            <v>8</v>
          </cell>
          <cell r="M65">
            <v>0</v>
          </cell>
        </row>
        <row r="66">
          <cell r="J66">
            <v>8</v>
          </cell>
          <cell r="M66">
            <v>1241.34</v>
          </cell>
        </row>
        <row r="67">
          <cell r="J67">
            <v>8</v>
          </cell>
          <cell r="M67">
            <v>0</v>
          </cell>
        </row>
        <row r="68">
          <cell r="J68">
            <v>8</v>
          </cell>
          <cell r="M68">
            <v>0</v>
          </cell>
        </row>
        <row r="69">
          <cell r="J69">
            <v>8</v>
          </cell>
          <cell r="M69">
            <v>0</v>
          </cell>
        </row>
        <row r="70">
          <cell r="J70">
            <v>8</v>
          </cell>
          <cell r="M70">
            <v>0</v>
          </cell>
        </row>
        <row r="71">
          <cell r="J71">
            <v>8</v>
          </cell>
          <cell r="M71">
            <v>0</v>
          </cell>
        </row>
        <row r="72">
          <cell r="J72">
            <v>8</v>
          </cell>
          <cell r="M72">
            <v>0</v>
          </cell>
        </row>
        <row r="73">
          <cell r="J73">
            <v>8</v>
          </cell>
          <cell r="M73">
            <v>0</v>
          </cell>
        </row>
        <row r="74">
          <cell r="J74">
            <v>8</v>
          </cell>
          <cell r="M74">
            <v>0</v>
          </cell>
        </row>
        <row r="75">
          <cell r="J75">
            <v>8</v>
          </cell>
          <cell r="M75">
            <v>1241.34</v>
          </cell>
        </row>
        <row r="76">
          <cell r="J76">
            <v>8</v>
          </cell>
          <cell r="M76">
            <v>187.62</v>
          </cell>
        </row>
        <row r="77">
          <cell r="J77">
            <v>8</v>
          </cell>
          <cell r="M77">
            <v>48.18</v>
          </cell>
        </row>
        <row r="78">
          <cell r="J78">
            <v>8</v>
          </cell>
          <cell r="M78">
            <v>48.18</v>
          </cell>
        </row>
        <row r="79">
          <cell r="J79">
            <v>8</v>
          </cell>
          <cell r="M79">
            <v>48.18</v>
          </cell>
        </row>
        <row r="80">
          <cell r="J80">
            <v>8</v>
          </cell>
          <cell r="M80">
            <v>48.18</v>
          </cell>
        </row>
        <row r="81">
          <cell r="J81">
            <v>8</v>
          </cell>
          <cell r="M81">
            <v>48.18</v>
          </cell>
        </row>
        <row r="82">
          <cell r="J82">
            <v>9</v>
          </cell>
          <cell r="M82">
            <v>0</v>
          </cell>
        </row>
        <row r="83">
          <cell r="J83">
            <v>9</v>
          </cell>
          <cell r="M83">
            <v>0</v>
          </cell>
        </row>
        <row r="84">
          <cell r="J84">
            <v>9</v>
          </cell>
          <cell r="M84">
            <v>0</v>
          </cell>
        </row>
        <row r="85">
          <cell r="J85">
            <v>9</v>
          </cell>
          <cell r="M85">
            <v>0</v>
          </cell>
        </row>
        <row r="86">
          <cell r="J86">
            <v>3.2</v>
          </cell>
          <cell r="M86">
            <v>6541.08</v>
          </cell>
        </row>
        <row r="87">
          <cell r="J87">
            <v>3.2</v>
          </cell>
          <cell r="M87">
            <v>6541.08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Koszty"/>
    </sheetNames>
    <sheetDataSet>
      <sheetData sheetId="0">
        <row r="1">
          <cell r="A1" t="str">
            <v>Wydział</v>
          </cell>
          <cell r="B1" t="str">
            <v>Konto</v>
          </cell>
          <cell r="C1" t="str">
            <v>Nazwa</v>
          </cell>
          <cell r="D1" t="str">
            <v>BO Wn</v>
          </cell>
          <cell r="E1" t="str">
            <v>BO Ma</v>
          </cell>
          <cell r="F1" t="str">
            <v>S Wn</v>
          </cell>
          <cell r="G1" t="str">
            <v>S Ma</v>
          </cell>
          <cell r="H1" t="str">
            <v>SS 1</v>
          </cell>
          <cell r="I1" t="str">
            <v>Klasa</v>
          </cell>
          <cell r="J1" t="str">
            <v>Rodzaj</v>
          </cell>
        </row>
        <row r="2">
          <cell r="A2" t="str">
            <v>14</v>
          </cell>
          <cell r="B2" t="str">
            <v>500 /1-14-000</v>
          </cell>
          <cell r="C2" t="str">
            <v>Tkalnia, Roboty w toku</v>
          </cell>
          <cell r="D2">
            <v>465488.36</v>
          </cell>
          <cell r="E2">
            <v>0</v>
          </cell>
          <cell r="F2">
            <v>492407.59</v>
          </cell>
          <cell r="G2">
            <v>0</v>
          </cell>
          <cell r="H2">
            <v>-26919.23000000004</v>
          </cell>
          <cell r="I2" t="str">
            <v>Bezpośrednie</v>
          </cell>
          <cell r="J2" t="str">
            <v>Produkcja w toku</v>
          </cell>
        </row>
        <row r="3">
          <cell r="A3" t="str">
            <v>14</v>
          </cell>
          <cell r="B3" t="str">
            <v>500 /1-14-112</v>
          </cell>
          <cell r="C3" t="str">
            <v>Tkalnia, Zu§.prz‘dzy</v>
          </cell>
          <cell r="D3">
            <v>0</v>
          </cell>
          <cell r="E3">
            <v>0</v>
          </cell>
          <cell r="F3">
            <v>2977213.29</v>
          </cell>
          <cell r="G3">
            <v>37831.6</v>
          </cell>
          <cell r="H3">
            <v>2939381.69</v>
          </cell>
          <cell r="I3" t="str">
            <v>Bezpośrednie</v>
          </cell>
          <cell r="J3" t="str">
            <v>Przędza z zakupu</v>
          </cell>
        </row>
        <row r="4">
          <cell r="A4" t="str">
            <v>14</v>
          </cell>
          <cell r="B4" t="str">
            <v>500 /1-14-113</v>
          </cell>
          <cell r="C4" t="str">
            <v>Tkalnia, Odpady</v>
          </cell>
          <cell r="D4">
            <v>0</v>
          </cell>
          <cell r="E4">
            <v>0</v>
          </cell>
          <cell r="F4">
            <v>-1148.18</v>
          </cell>
          <cell r="G4">
            <v>0</v>
          </cell>
          <cell r="H4">
            <v>-1148.18</v>
          </cell>
          <cell r="I4" t="str">
            <v>Bezpośrednie</v>
          </cell>
          <cell r="J4" t="str">
            <v>Odpady</v>
          </cell>
        </row>
        <row r="5">
          <cell r="A5" t="str">
            <v>14</v>
          </cell>
          <cell r="B5" t="str">
            <v>500 /1-14-122</v>
          </cell>
          <cell r="C5" t="str">
            <v>Tkalnia, Zu§.žr.pomocn.</v>
          </cell>
          <cell r="D5">
            <v>0</v>
          </cell>
          <cell r="E5">
            <v>0</v>
          </cell>
          <cell r="F5">
            <v>1830</v>
          </cell>
          <cell r="G5">
            <v>0</v>
          </cell>
          <cell r="H5">
            <v>1830</v>
          </cell>
          <cell r="I5" t="str">
            <v>Bezpośrednie</v>
          </cell>
          <cell r="J5" t="str">
            <v>Barwniki i środki pomocnicze</v>
          </cell>
        </row>
        <row r="6">
          <cell r="A6" t="str">
            <v>14</v>
          </cell>
          <cell r="B6" t="str">
            <v>500 /1-14-301</v>
          </cell>
          <cell r="C6" t="str">
            <v>Tkalnia, Zu§.prz.w’.-zgrz.</v>
          </cell>
          <cell r="D6">
            <v>0</v>
          </cell>
          <cell r="E6">
            <v>0</v>
          </cell>
          <cell r="F6">
            <v>236281.3</v>
          </cell>
          <cell r="G6">
            <v>4412.37</v>
          </cell>
          <cell r="H6">
            <v>231868.93</v>
          </cell>
          <cell r="I6" t="str">
            <v>Bezpośrednie</v>
          </cell>
          <cell r="J6" t="str">
            <v>Przędza własna</v>
          </cell>
        </row>
        <row r="7">
          <cell r="A7" t="str">
            <v>14</v>
          </cell>
          <cell r="B7" t="str">
            <v>500 /1-14-302</v>
          </cell>
          <cell r="C7" t="str">
            <v>Tkalnia, Zu§.prz.w’.-p˘’cz.</v>
          </cell>
          <cell r="D7">
            <v>0</v>
          </cell>
          <cell r="E7">
            <v>0</v>
          </cell>
          <cell r="F7">
            <v>1048927.51</v>
          </cell>
          <cell r="G7">
            <v>14972.09</v>
          </cell>
          <cell r="H7">
            <v>1033955.42</v>
          </cell>
          <cell r="I7" t="str">
            <v>Bezpośrednie</v>
          </cell>
          <cell r="J7" t="str">
            <v>Przędza własna</v>
          </cell>
        </row>
        <row r="8">
          <cell r="A8" t="str">
            <v>14</v>
          </cell>
          <cell r="B8" t="str">
            <v>500 /1-14-303</v>
          </cell>
          <cell r="C8" t="str">
            <v>Tkalnia, Zu§.prz.w’.-baw.</v>
          </cell>
          <cell r="D8">
            <v>0</v>
          </cell>
          <cell r="E8">
            <v>0</v>
          </cell>
          <cell r="F8">
            <v>755104.93</v>
          </cell>
          <cell r="G8">
            <v>12963.65</v>
          </cell>
          <cell r="H8">
            <v>742141.28</v>
          </cell>
          <cell r="I8" t="str">
            <v>Bezpośrednie</v>
          </cell>
          <cell r="J8" t="str">
            <v>Przędza własna</v>
          </cell>
        </row>
        <row r="9">
          <cell r="A9" t="str">
            <v>14</v>
          </cell>
          <cell r="B9" t="str">
            <v>500 /1-14-304</v>
          </cell>
          <cell r="C9" t="str">
            <v>Tkalnia, Zu§.prz.w’.-poz.</v>
          </cell>
          <cell r="D9">
            <v>0</v>
          </cell>
          <cell r="E9">
            <v>0</v>
          </cell>
          <cell r="F9">
            <v>800.33</v>
          </cell>
          <cell r="G9">
            <v>193.68</v>
          </cell>
          <cell r="H9">
            <v>606.6500000000001</v>
          </cell>
          <cell r="I9" t="str">
            <v>Bezpośrednie</v>
          </cell>
          <cell r="J9" t="str">
            <v>Przędza własna</v>
          </cell>
        </row>
        <row r="10">
          <cell r="A10" t="str">
            <v>14</v>
          </cell>
          <cell r="B10" t="str">
            <v>500 /1-14-410</v>
          </cell>
          <cell r="C10" t="str">
            <v>Tkalnia, Wynagr.-osobowy f.p’a</v>
          </cell>
          <cell r="D10">
            <v>0</v>
          </cell>
          <cell r="E10">
            <v>0</v>
          </cell>
          <cell r="F10">
            <v>578040.58</v>
          </cell>
          <cell r="G10">
            <v>10639.66</v>
          </cell>
          <cell r="H10">
            <v>567400.9199999999</v>
          </cell>
          <cell r="I10" t="str">
            <v>Bezpośrednie</v>
          </cell>
          <cell r="J10" t="str">
            <v>Wynagrodzenia bezp. z narz.</v>
          </cell>
        </row>
        <row r="11">
          <cell r="A11" t="str">
            <v>14</v>
          </cell>
          <cell r="B11" t="str">
            <v>500 /1-14-522</v>
          </cell>
          <cell r="C11" t="str">
            <v>Tkalnia, Narzuty na p’ace</v>
          </cell>
          <cell r="D11">
            <v>0</v>
          </cell>
          <cell r="E11">
            <v>0</v>
          </cell>
          <cell r="F11">
            <v>255327.72</v>
          </cell>
          <cell r="G11">
            <v>7015.83</v>
          </cell>
          <cell r="H11">
            <v>248311.89</v>
          </cell>
          <cell r="I11" t="str">
            <v>Bezpośrednie</v>
          </cell>
          <cell r="J11" t="str">
            <v>Wynagrodzenia bezp. z narz.</v>
          </cell>
        </row>
        <row r="12">
          <cell r="A12" t="str">
            <v>14</v>
          </cell>
          <cell r="B12" t="str">
            <v>500 /1-14-800</v>
          </cell>
          <cell r="C12" t="str">
            <v>Tkalnia, koszty zakupu</v>
          </cell>
          <cell r="D12">
            <v>0</v>
          </cell>
          <cell r="E12">
            <v>0</v>
          </cell>
          <cell r="F12">
            <v>26975.85</v>
          </cell>
          <cell r="G12">
            <v>570.94</v>
          </cell>
          <cell r="H12">
            <v>26404.91</v>
          </cell>
          <cell r="I12" t="str">
            <v>Bezpośrednie</v>
          </cell>
          <cell r="J12" t="str">
            <v>Koszty zakupu</v>
          </cell>
        </row>
        <row r="13">
          <cell r="A13" t="str">
            <v>14</v>
          </cell>
          <cell r="B13" t="str">
            <v>500 /1-14-813</v>
          </cell>
          <cell r="C13" t="str">
            <v>Tkalnia, Us’ugi Farb.</v>
          </cell>
          <cell r="D13">
            <v>0</v>
          </cell>
          <cell r="E13">
            <v>0</v>
          </cell>
          <cell r="F13">
            <v>459499.06</v>
          </cell>
          <cell r="G13">
            <v>0</v>
          </cell>
          <cell r="H13">
            <v>459499.06</v>
          </cell>
          <cell r="I13" t="str">
            <v>Bezpośrednie</v>
          </cell>
          <cell r="J13" t="str">
            <v>Usługi Farbiarni</v>
          </cell>
        </row>
        <row r="14">
          <cell r="A14" t="str">
            <v>15</v>
          </cell>
          <cell r="B14" t="str">
            <v>500 /1-15-000</v>
          </cell>
          <cell r="C14" t="str">
            <v>Wyko¤czalnia, Roboty w toku</v>
          </cell>
          <cell r="D14">
            <v>162743.78</v>
          </cell>
          <cell r="E14">
            <v>0</v>
          </cell>
          <cell r="F14">
            <v>261230.19</v>
          </cell>
          <cell r="G14">
            <v>0</v>
          </cell>
          <cell r="H14">
            <v>-98486.41</v>
          </cell>
          <cell r="I14" t="str">
            <v>Bezpośrednie</v>
          </cell>
          <cell r="J14" t="str">
            <v>Produkcja w toku</v>
          </cell>
        </row>
        <row r="15">
          <cell r="A15" t="str">
            <v>15</v>
          </cell>
          <cell r="B15" t="str">
            <v>500 /1-15-112</v>
          </cell>
          <cell r="C15" t="str">
            <v>Wyko¤czalnia, Zu§.prz‘dzy z za</v>
          </cell>
          <cell r="D15">
            <v>0</v>
          </cell>
          <cell r="E15">
            <v>0</v>
          </cell>
          <cell r="F15">
            <v>27335.4</v>
          </cell>
          <cell r="G15">
            <v>0</v>
          </cell>
          <cell r="H15">
            <v>27335.4</v>
          </cell>
          <cell r="I15" t="str">
            <v>Bezpośrednie</v>
          </cell>
          <cell r="J15" t="str">
            <v>Przędza z zakupu</v>
          </cell>
        </row>
        <row r="16">
          <cell r="A16" t="str">
            <v>15</v>
          </cell>
          <cell r="B16" t="str">
            <v>500 /1-15-113</v>
          </cell>
          <cell r="C16" t="str">
            <v>Wyko¤czalnia, Odpady</v>
          </cell>
          <cell r="D16">
            <v>0</v>
          </cell>
          <cell r="E16">
            <v>0</v>
          </cell>
          <cell r="F16">
            <v>-15303.9</v>
          </cell>
          <cell r="G16">
            <v>0</v>
          </cell>
          <cell r="H16">
            <v>-15303.9</v>
          </cell>
          <cell r="I16" t="str">
            <v>Bezpośrednie</v>
          </cell>
          <cell r="J16" t="str">
            <v>Odpady</v>
          </cell>
        </row>
        <row r="17">
          <cell r="A17" t="str">
            <v>15</v>
          </cell>
          <cell r="B17" t="str">
            <v>500 /1-15-114</v>
          </cell>
          <cell r="C17" t="str">
            <v>Wyko¤czalnia, Tkanina</v>
          </cell>
          <cell r="D17">
            <v>0</v>
          </cell>
          <cell r="E17">
            <v>0</v>
          </cell>
          <cell r="F17">
            <v>70614.7</v>
          </cell>
          <cell r="G17">
            <v>0</v>
          </cell>
          <cell r="H17">
            <v>70614.7</v>
          </cell>
          <cell r="I17" t="str">
            <v>Bezpośrednie</v>
          </cell>
          <cell r="J17" t="str">
            <v>Tkanina</v>
          </cell>
        </row>
        <row r="18">
          <cell r="A18" t="str">
            <v>15</v>
          </cell>
          <cell r="B18" t="str">
            <v>500 /1-15-121</v>
          </cell>
          <cell r="C18" t="str">
            <v>Wyko¤czalnia, Zu§.barwnik˘w</v>
          </cell>
          <cell r="D18">
            <v>0</v>
          </cell>
          <cell r="E18">
            <v>0</v>
          </cell>
          <cell r="F18">
            <v>122.5</v>
          </cell>
          <cell r="G18">
            <v>0</v>
          </cell>
          <cell r="H18">
            <v>122.5</v>
          </cell>
          <cell r="I18" t="str">
            <v>Bezpośrednie</v>
          </cell>
          <cell r="J18" t="str">
            <v>Barwniki i środki pomocnicze</v>
          </cell>
        </row>
        <row r="19">
          <cell r="A19" t="str">
            <v>15</v>
          </cell>
          <cell r="B19" t="str">
            <v>500 /1-15-122</v>
          </cell>
          <cell r="C19" t="str">
            <v>Wyko¤czalnia, Zu§.žr.pomocn.</v>
          </cell>
          <cell r="D19">
            <v>0</v>
          </cell>
          <cell r="E19">
            <v>0</v>
          </cell>
          <cell r="F19">
            <v>136607.45</v>
          </cell>
          <cell r="G19">
            <v>478.93</v>
          </cell>
          <cell r="H19">
            <v>136128.52000000002</v>
          </cell>
          <cell r="I19" t="str">
            <v>Bezpośrednie</v>
          </cell>
          <cell r="J19" t="str">
            <v>Barwniki i środki pomocnicze</v>
          </cell>
        </row>
        <row r="20">
          <cell r="A20" t="str">
            <v>15</v>
          </cell>
          <cell r="B20" t="str">
            <v>500 /1-15-123</v>
          </cell>
          <cell r="C20" t="str">
            <v>Wyko¤czalnia, Zu§.papieru tran</v>
          </cell>
          <cell r="D20">
            <v>0</v>
          </cell>
          <cell r="E20">
            <v>0</v>
          </cell>
          <cell r="F20">
            <v>2295</v>
          </cell>
          <cell r="G20">
            <v>0</v>
          </cell>
          <cell r="H20">
            <v>2295</v>
          </cell>
          <cell r="I20" t="str">
            <v>Bezpośrednie</v>
          </cell>
          <cell r="J20" t="str">
            <v>Barwniki i środki pomocnicze</v>
          </cell>
        </row>
        <row r="21">
          <cell r="A21" t="str">
            <v>15</v>
          </cell>
          <cell r="B21" t="str">
            <v>500 /1-15-142</v>
          </cell>
          <cell r="C21" t="str">
            <v>Wyko¤czalnia, Mater.pozost.</v>
          </cell>
          <cell r="D21">
            <v>0</v>
          </cell>
          <cell r="E21">
            <v>0</v>
          </cell>
          <cell r="F21">
            <v>1154.29</v>
          </cell>
          <cell r="G21">
            <v>0</v>
          </cell>
          <cell r="H21">
            <v>1154.29</v>
          </cell>
          <cell r="I21" t="str">
            <v>Bezpośrednie</v>
          </cell>
          <cell r="J21" t="str">
            <v>Pozostałe materiały</v>
          </cell>
        </row>
        <row r="22">
          <cell r="A22" t="str">
            <v>15</v>
          </cell>
          <cell r="B22" t="str">
            <v>500 /1-15-231</v>
          </cell>
          <cell r="C22" t="str">
            <v>Wyko¤czalnia, Obr.obca-druk.tk</v>
          </cell>
          <cell r="D22">
            <v>0</v>
          </cell>
          <cell r="E22">
            <v>0</v>
          </cell>
          <cell r="F22">
            <v>1086.49</v>
          </cell>
          <cell r="G22">
            <v>0</v>
          </cell>
          <cell r="H22">
            <v>1086.49</v>
          </cell>
          <cell r="I22" t="str">
            <v>Bezpośrednie</v>
          </cell>
          <cell r="J22" t="str">
            <v>Obróbka obca</v>
          </cell>
        </row>
        <row r="23">
          <cell r="A23" t="str">
            <v>15</v>
          </cell>
          <cell r="B23" t="str">
            <v>500 /1-15-233</v>
          </cell>
          <cell r="C23" t="str">
            <v>Wyko¤czalnia, Obr.obca-drapani</v>
          </cell>
          <cell r="D23">
            <v>0</v>
          </cell>
          <cell r="E23">
            <v>0</v>
          </cell>
          <cell r="F23">
            <v>2995.85</v>
          </cell>
          <cell r="G23">
            <v>0</v>
          </cell>
          <cell r="H23">
            <v>2995.85</v>
          </cell>
          <cell r="I23" t="str">
            <v>Bezpośrednie</v>
          </cell>
          <cell r="J23" t="str">
            <v>Obróbka obca</v>
          </cell>
        </row>
        <row r="24">
          <cell r="A24" t="str">
            <v>15</v>
          </cell>
          <cell r="B24" t="str">
            <v>500 /1-15-410</v>
          </cell>
          <cell r="C24" t="str">
            <v>Wyko¤czalnia, Wynagr.-osobowy</v>
          </cell>
          <cell r="D24">
            <v>0</v>
          </cell>
          <cell r="E24">
            <v>0</v>
          </cell>
          <cell r="F24">
            <v>100604.43</v>
          </cell>
          <cell r="G24">
            <v>257.49</v>
          </cell>
          <cell r="H24">
            <v>100346.93999999999</v>
          </cell>
          <cell r="I24" t="str">
            <v>Bezpośrednie</v>
          </cell>
          <cell r="J24" t="str">
            <v>Wynagrodzenia bezp. z narz.</v>
          </cell>
        </row>
        <row r="25">
          <cell r="A25" t="str">
            <v>15</v>
          </cell>
          <cell r="B25" t="str">
            <v>500 /1-15-522</v>
          </cell>
          <cell r="C25" t="str">
            <v>Wyko¤czalnia, Narzuty na p’ace</v>
          </cell>
          <cell r="D25">
            <v>0</v>
          </cell>
          <cell r="E25">
            <v>0</v>
          </cell>
          <cell r="F25">
            <v>44430.09</v>
          </cell>
          <cell r="G25">
            <v>110.53</v>
          </cell>
          <cell r="H25">
            <v>44319.56</v>
          </cell>
          <cell r="I25" t="str">
            <v>Bezpośrednie</v>
          </cell>
          <cell r="J25" t="str">
            <v>Wynagrodzenia bezp. z narz.</v>
          </cell>
        </row>
        <row r="26">
          <cell r="A26" t="str">
            <v>15</v>
          </cell>
          <cell r="B26" t="str">
            <v>500 /1-15-800</v>
          </cell>
          <cell r="C26" t="str">
            <v>Wyko¤czalnia, K-ty zakupu</v>
          </cell>
          <cell r="D26">
            <v>0</v>
          </cell>
          <cell r="E26">
            <v>0</v>
          </cell>
          <cell r="F26">
            <v>4547.95</v>
          </cell>
          <cell r="G26">
            <v>22.81</v>
          </cell>
          <cell r="H26">
            <v>4525.139999999999</v>
          </cell>
          <cell r="I26" t="str">
            <v>Bezpośrednie</v>
          </cell>
          <cell r="J26" t="str">
            <v>Koszty zakupu</v>
          </cell>
        </row>
        <row r="27">
          <cell r="A27" t="str">
            <v>15</v>
          </cell>
          <cell r="B27" t="str">
            <v>500 /1-15-813</v>
          </cell>
          <cell r="C27" t="str">
            <v>Wyko¤czalnia, Us’.Farb.</v>
          </cell>
          <cell r="D27">
            <v>0</v>
          </cell>
          <cell r="E27">
            <v>0</v>
          </cell>
          <cell r="F27">
            <v>1001086.93</v>
          </cell>
          <cell r="G27">
            <v>0</v>
          </cell>
          <cell r="H27">
            <v>1001086.93</v>
          </cell>
          <cell r="I27" t="str">
            <v>Bezpośrednie</v>
          </cell>
          <cell r="J27" t="str">
            <v>Usługi Farbiarni</v>
          </cell>
        </row>
        <row r="28">
          <cell r="A28" t="str">
            <v>14</v>
          </cell>
          <cell r="B28" t="str">
            <v>505 /1-14-122</v>
          </cell>
          <cell r="C28" t="str">
            <v>Tkalnia, Zu§.žr.pomocn.</v>
          </cell>
          <cell r="D28">
            <v>0</v>
          </cell>
          <cell r="E28">
            <v>0</v>
          </cell>
          <cell r="F28">
            <v>945</v>
          </cell>
          <cell r="G28">
            <v>0</v>
          </cell>
          <cell r="H28">
            <v>945</v>
          </cell>
          <cell r="I28" t="str">
            <v>Pośrednie</v>
          </cell>
          <cell r="J28" t="str">
            <v>Pozostałe koszty</v>
          </cell>
        </row>
        <row r="29">
          <cell r="A29" t="str">
            <v>14</v>
          </cell>
          <cell r="B29" t="str">
            <v>505 /1-14-142</v>
          </cell>
          <cell r="C29" t="str">
            <v>Tkalnia, Mater.pozost.</v>
          </cell>
          <cell r="D29">
            <v>0</v>
          </cell>
          <cell r="E29">
            <v>0</v>
          </cell>
          <cell r="F29">
            <v>8332.05</v>
          </cell>
          <cell r="G29">
            <v>0</v>
          </cell>
          <cell r="H29">
            <v>8332.05</v>
          </cell>
          <cell r="I29" t="str">
            <v>Pośrednie</v>
          </cell>
          <cell r="J29" t="str">
            <v>Pozostałe materiały</v>
          </cell>
        </row>
        <row r="30">
          <cell r="A30" t="str">
            <v>14</v>
          </cell>
          <cell r="B30" t="str">
            <v>505 /1-14-151</v>
          </cell>
          <cell r="C30" t="str">
            <v>Tkalnia, Zu§.energ.elektr.</v>
          </cell>
          <cell r="D30">
            <v>0</v>
          </cell>
          <cell r="E30">
            <v>0</v>
          </cell>
          <cell r="F30">
            <v>69721.85</v>
          </cell>
          <cell r="G30">
            <v>0</v>
          </cell>
          <cell r="H30">
            <v>69721.85</v>
          </cell>
          <cell r="I30" t="str">
            <v>Pośrednie</v>
          </cell>
          <cell r="J30" t="str">
            <v>Energia elektryczna</v>
          </cell>
        </row>
        <row r="31">
          <cell r="A31" t="str">
            <v>14</v>
          </cell>
          <cell r="B31" t="str">
            <v>505 /1-14-255</v>
          </cell>
          <cell r="C31" t="str">
            <v>Tkalnia, Us’.poz.-kopiow.desen</v>
          </cell>
          <cell r="D31">
            <v>0</v>
          </cell>
          <cell r="E31">
            <v>0</v>
          </cell>
          <cell r="F31">
            <v>5919.9</v>
          </cell>
          <cell r="G31">
            <v>0</v>
          </cell>
          <cell r="H31">
            <v>5919.9</v>
          </cell>
          <cell r="I31" t="str">
            <v>Pośrednie</v>
          </cell>
          <cell r="J31" t="str">
            <v>Kopiowanie deseni</v>
          </cell>
        </row>
        <row r="32">
          <cell r="A32" t="str">
            <v>14</v>
          </cell>
          <cell r="B32" t="str">
            <v>505 /1-14-259</v>
          </cell>
          <cell r="C32" t="str">
            <v>Tkalnia, Us’.poz.-inne</v>
          </cell>
          <cell r="D32">
            <v>0</v>
          </cell>
          <cell r="E32">
            <v>0</v>
          </cell>
          <cell r="F32">
            <v>3</v>
          </cell>
          <cell r="G32">
            <v>0</v>
          </cell>
          <cell r="H32">
            <v>3</v>
          </cell>
          <cell r="I32" t="str">
            <v>Pośrednie</v>
          </cell>
          <cell r="J32" t="str">
            <v>Pozostałe koszty</v>
          </cell>
        </row>
        <row r="33">
          <cell r="A33" t="str">
            <v>14</v>
          </cell>
          <cell r="B33" t="str">
            <v>505 /1-14-800</v>
          </cell>
          <cell r="C33" t="str">
            <v>Tkalnia, Koszty zakupu.</v>
          </cell>
          <cell r="D33">
            <v>0</v>
          </cell>
          <cell r="E33">
            <v>0</v>
          </cell>
          <cell r="F33">
            <v>199.5</v>
          </cell>
          <cell r="G33">
            <v>0</v>
          </cell>
          <cell r="H33">
            <v>199.5</v>
          </cell>
          <cell r="I33" t="str">
            <v>Pośrednie</v>
          </cell>
          <cell r="J33" t="str">
            <v>Pozostałe koszty</v>
          </cell>
        </row>
        <row r="34">
          <cell r="A34" t="str">
            <v>15</v>
          </cell>
          <cell r="B34" t="str">
            <v>505 /1-15-112</v>
          </cell>
          <cell r="C34" t="str">
            <v>Wyko¤czalnia, Zu§.prz‘dzy</v>
          </cell>
          <cell r="D34">
            <v>0</v>
          </cell>
          <cell r="E34">
            <v>0</v>
          </cell>
          <cell r="F34">
            <v>471.01</v>
          </cell>
          <cell r="G34">
            <v>0</v>
          </cell>
          <cell r="H34">
            <v>471.01</v>
          </cell>
          <cell r="I34" t="str">
            <v>Pośrednie</v>
          </cell>
          <cell r="J34" t="str">
            <v>Pozostałe koszty</v>
          </cell>
        </row>
        <row r="35">
          <cell r="A35" t="str">
            <v>15</v>
          </cell>
          <cell r="B35" t="str">
            <v>505 /1-15-122</v>
          </cell>
          <cell r="C35" t="str">
            <v>Wyko¤czalnia, Zu§.žr.pomocn.</v>
          </cell>
          <cell r="D35">
            <v>0</v>
          </cell>
          <cell r="E35">
            <v>0</v>
          </cell>
          <cell r="F35">
            <v>309.6</v>
          </cell>
          <cell r="G35">
            <v>0</v>
          </cell>
          <cell r="H35">
            <v>309.6</v>
          </cell>
          <cell r="I35" t="str">
            <v>Pośrednie</v>
          </cell>
          <cell r="J35" t="str">
            <v>Pozostałe koszty</v>
          </cell>
        </row>
        <row r="36">
          <cell r="A36" t="str">
            <v>15</v>
          </cell>
          <cell r="B36" t="str">
            <v>505 /1-15-142</v>
          </cell>
          <cell r="C36" t="str">
            <v>Wyko¤czalnia, Mater.pozost.</v>
          </cell>
          <cell r="D36">
            <v>0</v>
          </cell>
          <cell r="E36">
            <v>0</v>
          </cell>
          <cell r="F36">
            <v>49432.63</v>
          </cell>
          <cell r="G36">
            <v>0</v>
          </cell>
          <cell r="H36">
            <v>49432.63</v>
          </cell>
          <cell r="I36" t="str">
            <v>Pośrednie</v>
          </cell>
          <cell r="J36" t="str">
            <v>Pozostałe materiały</v>
          </cell>
        </row>
        <row r="37">
          <cell r="A37" t="str">
            <v>15</v>
          </cell>
          <cell r="B37" t="str">
            <v>505 /1-15-151</v>
          </cell>
          <cell r="C37" t="str">
            <v>Wyko¤czalnia, Zu§.energ.elektr</v>
          </cell>
          <cell r="D37">
            <v>0</v>
          </cell>
          <cell r="E37">
            <v>0</v>
          </cell>
          <cell r="F37">
            <v>44289.63</v>
          </cell>
          <cell r="G37">
            <v>0</v>
          </cell>
          <cell r="H37">
            <v>44289.63</v>
          </cell>
          <cell r="I37" t="str">
            <v>Pośrednie</v>
          </cell>
          <cell r="J37" t="str">
            <v>Energia elektryczna</v>
          </cell>
        </row>
        <row r="38">
          <cell r="A38" t="str">
            <v>15</v>
          </cell>
          <cell r="B38" t="str">
            <v>505 /1-15-153</v>
          </cell>
          <cell r="C38" t="str">
            <v>Wyko¤czalnia, Zu§.energ.ciepl.</v>
          </cell>
          <cell r="D38">
            <v>0</v>
          </cell>
          <cell r="E38">
            <v>0</v>
          </cell>
          <cell r="F38">
            <v>143954.82</v>
          </cell>
          <cell r="G38">
            <v>0</v>
          </cell>
          <cell r="H38">
            <v>143954.82</v>
          </cell>
          <cell r="I38" t="str">
            <v>Pośrednie</v>
          </cell>
          <cell r="J38" t="str">
            <v>Energia cieplna-techn.</v>
          </cell>
        </row>
        <row r="39">
          <cell r="A39" t="str">
            <v>15</v>
          </cell>
          <cell r="B39" t="str">
            <v>505 /1-15-800</v>
          </cell>
          <cell r="C39" t="str">
            <v>Wyko¤czalnia, k-ty zakupu</v>
          </cell>
          <cell r="D39">
            <v>0</v>
          </cell>
          <cell r="E39">
            <v>0</v>
          </cell>
          <cell r="F39">
            <v>736.38</v>
          </cell>
          <cell r="G39">
            <v>0</v>
          </cell>
          <cell r="H39">
            <v>736.38</v>
          </cell>
          <cell r="I39" t="str">
            <v>Pośrednie</v>
          </cell>
          <cell r="J39" t="str">
            <v>Pozostałe koszty</v>
          </cell>
        </row>
        <row r="40">
          <cell r="A40" t="str">
            <v>14</v>
          </cell>
          <cell r="B40" t="str">
            <v>506 /1-14-010</v>
          </cell>
          <cell r="C40" t="str">
            <v>Tkalnia, Amortyz.žr.trwa’ych</v>
          </cell>
          <cell r="D40">
            <v>0</v>
          </cell>
          <cell r="E40">
            <v>0</v>
          </cell>
          <cell r="F40">
            <v>284086.55</v>
          </cell>
          <cell r="G40">
            <v>0</v>
          </cell>
          <cell r="H40">
            <v>284086.55</v>
          </cell>
          <cell r="I40" t="str">
            <v>Pośrednie</v>
          </cell>
          <cell r="J40" t="str">
            <v>Amortyzacja środków trwałych</v>
          </cell>
        </row>
        <row r="41">
          <cell r="A41" t="str">
            <v>14</v>
          </cell>
          <cell r="B41" t="str">
            <v>506 /1-14-020</v>
          </cell>
          <cell r="C41" t="str">
            <v>Tkalnia, Amortyz.wart.niem.</v>
          </cell>
          <cell r="D41">
            <v>0</v>
          </cell>
          <cell r="E41">
            <v>0</v>
          </cell>
          <cell r="F41">
            <v>7120.08</v>
          </cell>
          <cell r="G41">
            <v>0</v>
          </cell>
          <cell r="H41">
            <v>7120.08</v>
          </cell>
          <cell r="I41" t="str">
            <v>Pośrednie</v>
          </cell>
          <cell r="J41" t="str">
            <v>Pozostałe koszty</v>
          </cell>
        </row>
        <row r="42">
          <cell r="A42" t="str">
            <v>14</v>
          </cell>
          <cell r="B42" t="str">
            <v>506 /1-14-114</v>
          </cell>
          <cell r="C42" t="str">
            <v>Tkalnia, Tkanina z zak.</v>
          </cell>
          <cell r="D42">
            <v>0</v>
          </cell>
          <cell r="E42">
            <v>0</v>
          </cell>
          <cell r="F42">
            <v>934</v>
          </cell>
          <cell r="G42">
            <v>0</v>
          </cell>
          <cell r="H42">
            <v>934</v>
          </cell>
          <cell r="I42" t="str">
            <v>Pośrednie</v>
          </cell>
          <cell r="J42" t="str">
            <v>Pozostałe koszty</v>
          </cell>
        </row>
        <row r="43">
          <cell r="A43" t="str">
            <v>14</v>
          </cell>
          <cell r="B43" t="str">
            <v>506 /1-14-122</v>
          </cell>
          <cell r="C43" t="str">
            <v>Tkalnia, Zu§.žr.pomocn.</v>
          </cell>
          <cell r="D43">
            <v>0</v>
          </cell>
          <cell r="E43">
            <v>0</v>
          </cell>
          <cell r="F43">
            <v>47.57</v>
          </cell>
          <cell r="G43">
            <v>0</v>
          </cell>
          <cell r="H43">
            <v>47.57</v>
          </cell>
          <cell r="I43" t="str">
            <v>Pośrednie</v>
          </cell>
          <cell r="J43" t="str">
            <v>Pozostałe koszty</v>
          </cell>
        </row>
        <row r="44">
          <cell r="A44" t="str">
            <v>14</v>
          </cell>
          <cell r="B44" t="str">
            <v>506 /1-14-141</v>
          </cell>
          <cell r="C44" t="str">
            <v>Tkalnia, Mater.biurowe</v>
          </cell>
          <cell r="D44">
            <v>0</v>
          </cell>
          <cell r="E44">
            <v>0</v>
          </cell>
          <cell r="F44">
            <v>809.94</v>
          </cell>
          <cell r="G44">
            <v>0</v>
          </cell>
          <cell r="H44">
            <v>809.94</v>
          </cell>
          <cell r="I44" t="str">
            <v>Pośrednie</v>
          </cell>
          <cell r="J44" t="str">
            <v>Pozostałe koszty</v>
          </cell>
        </row>
        <row r="45">
          <cell r="A45" t="str">
            <v>14</v>
          </cell>
          <cell r="B45" t="str">
            <v>506 /1-14-142</v>
          </cell>
          <cell r="C45" t="str">
            <v>Tkalnia, Mater.pozost.</v>
          </cell>
          <cell r="D45">
            <v>0</v>
          </cell>
          <cell r="E45">
            <v>0</v>
          </cell>
          <cell r="F45">
            <v>152381.03</v>
          </cell>
          <cell r="G45">
            <v>0</v>
          </cell>
          <cell r="H45">
            <v>152381.03</v>
          </cell>
          <cell r="I45" t="str">
            <v>Pośrednie</v>
          </cell>
          <cell r="J45" t="str">
            <v>Pozostałe materiały</v>
          </cell>
        </row>
        <row r="46">
          <cell r="A46" t="str">
            <v>14</v>
          </cell>
          <cell r="B46" t="str">
            <v>506 /1-14-152</v>
          </cell>
          <cell r="C46" t="str">
            <v>Tkalnia, Zu§.wody</v>
          </cell>
          <cell r="D46">
            <v>0</v>
          </cell>
          <cell r="E46">
            <v>0</v>
          </cell>
          <cell r="F46">
            <v>7973.32</v>
          </cell>
          <cell r="G46">
            <v>0</v>
          </cell>
          <cell r="H46">
            <v>7973.32</v>
          </cell>
          <cell r="I46" t="str">
            <v>Pośrednie</v>
          </cell>
          <cell r="J46" t="str">
            <v>Woda-socjal.</v>
          </cell>
        </row>
        <row r="47">
          <cell r="A47" t="str">
            <v>14</v>
          </cell>
          <cell r="B47" t="str">
            <v>506 /1-14-153</v>
          </cell>
          <cell r="C47" t="str">
            <v>Tkalnia, Zu§.energ.ciepl.</v>
          </cell>
          <cell r="D47">
            <v>0</v>
          </cell>
          <cell r="E47">
            <v>0</v>
          </cell>
          <cell r="F47">
            <v>59661.77</v>
          </cell>
          <cell r="G47">
            <v>0</v>
          </cell>
          <cell r="H47">
            <v>59661.77</v>
          </cell>
          <cell r="I47" t="str">
            <v>Pośrednie</v>
          </cell>
          <cell r="J47" t="str">
            <v>Energia cieplna-ogrzew.</v>
          </cell>
        </row>
        <row r="48">
          <cell r="A48" t="str">
            <v>14</v>
          </cell>
          <cell r="B48" t="str">
            <v>506 /1-14-215</v>
          </cell>
          <cell r="C48" t="str">
            <v>Tkalnia, Us’.transp.w’.</v>
          </cell>
          <cell r="D48">
            <v>0</v>
          </cell>
          <cell r="E48">
            <v>0</v>
          </cell>
          <cell r="F48">
            <v>1511.35</v>
          </cell>
          <cell r="G48">
            <v>0</v>
          </cell>
          <cell r="H48">
            <v>1511.35</v>
          </cell>
          <cell r="I48" t="str">
            <v>Pośrednie</v>
          </cell>
          <cell r="J48" t="str">
            <v>Pozostałe koszty</v>
          </cell>
        </row>
        <row r="49">
          <cell r="A49" t="str">
            <v>14</v>
          </cell>
          <cell r="B49" t="str">
            <v>506 /1-14-221</v>
          </cell>
          <cell r="C49" t="str">
            <v>Tkalnia, Us’.rem.-budynki</v>
          </cell>
          <cell r="D49">
            <v>0</v>
          </cell>
          <cell r="E49">
            <v>0</v>
          </cell>
          <cell r="F49">
            <v>73722.35</v>
          </cell>
          <cell r="G49">
            <v>0</v>
          </cell>
          <cell r="H49">
            <v>73722.35</v>
          </cell>
          <cell r="I49" t="str">
            <v>Pośrednie</v>
          </cell>
          <cell r="J49" t="str">
            <v>Remonty budynków i budowli</v>
          </cell>
        </row>
        <row r="50">
          <cell r="A50" t="str">
            <v>14</v>
          </cell>
          <cell r="B50" t="str">
            <v>506 /1-14-224</v>
          </cell>
          <cell r="C50" t="str">
            <v>Tkalnia, Us’.rem.-masz.i urz.p</v>
          </cell>
          <cell r="D50">
            <v>0</v>
          </cell>
          <cell r="E50">
            <v>0</v>
          </cell>
          <cell r="F50">
            <v>11028.9</v>
          </cell>
          <cell r="G50">
            <v>0</v>
          </cell>
          <cell r="H50">
            <v>11028.9</v>
          </cell>
          <cell r="I50" t="str">
            <v>Pośrednie</v>
          </cell>
          <cell r="J50" t="str">
            <v>Remonty maszyn i urządzeń</v>
          </cell>
        </row>
        <row r="51">
          <cell r="A51" t="str">
            <v>14</v>
          </cell>
          <cell r="B51" t="str">
            <v>506 /1-14-225</v>
          </cell>
          <cell r="C51" t="str">
            <v>Tkalnia, Us’.rem.-poz.masz.i u</v>
          </cell>
          <cell r="D51">
            <v>0</v>
          </cell>
          <cell r="E51">
            <v>0</v>
          </cell>
          <cell r="F51">
            <v>297.8</v>
          </cell>
          <cell r="G51">
            <v>0</v>
          </cell>
          <cell r="H51">
            <v>297.8</v>
          </cell>
          <cell r="I51" t="str">
            <v>Pośrednie</v>
          </cell>
          <cell r="J51" t="str">
            <v>Remonty maszyn i urządzeń</v>
          </cell>
        </row>
        <row r="52">
          <cell r="A52" t="str">
            <v>14</v>
          </cell>
          <cell r="B52" t="str">
            <v>506 /1-14-228</v>
          </cell>
          <cell r="C52" t="str">
            <v>Tkalnia, Us’.rem.-narz. i przy</v>
          </cell>
          <cell r="D52">
            <v>0</v>
          </cell>
          <cell r="E52">
            <v>0</v>
          </cell>
          <cell r="F52">
            <v>1277</v>
          </cell>
          <cell r="G52">
            <v>0</v>
          </cell>
          <cell r="H52">
            <v>1277</v>
          </cell>
          <cell r="I52" t="str">
            <v>Pośrednie</v>
          </cell>
          <cell r="J52" t="str">
            <v>Remonty pozostałe</v>
          </cell>
        </row>
        <row r="53">
          <cell r="A53" t="str">
            <v>14</v>
          </cell>
          <cell r="B53" t="str">
            <v>506 /1-14-229</v>
          </cell>
          <cell r="C53" t="str">
            <v>Tkalnia, Us’.rem.-pozost.</v>
          </cell>
          <cell r="D53">
            <v>0</v>
          </cell>
          <cell r="E53">
            <v>0</v>
          </cell>
          <cell r="F53">
            <v>17.5</v>
          </cell>
          <cell r="G53">
            <v>0</v>
          </cell>
          <cell r="H53">
            <v>17.5</v>
          </cell>
          <cell r="I53" t="str">
            <v>Pośrednie</v>
          </cell>
          <cell r="J53" t="str">
            <v>Remonty pozostałe</v>
          </cell>
        </row>
        <row r="54">
          <cell r="A54" t="str">
            <v>14</v>
          </cell>
          <cell r="B54" t="str">
            <v>506 /1-14-241</v>
          </cell>
          <cell r="C54" t="str">
            <v>Tkalnia, Us’.’†czn.-rozmowy</v>
          </cell>
          <cell r="D54">
            <v>0</v>
          </cell>
          <cell r="E54">
            <v>0</v>
          </cell>
          <cell r="F54">
            <v>66.6</v>
          </cell>
          <cell r="G54">
            <v>0</v>
          </cell>
          <cell r="H54">
            <v>66.6</v>
          </cell>
          <cell r="I54" t="str">
            <v>Pośrednie</v>
          </cell>
          <cell r="J54" t="str">
            <v>Pozostałe koszty</v>
          </cell>
        </row>
        <row r="55">
          <cell r="A55" t="str">
            <v>14</v>
          </cell>
          <cell r="B55" t="str">
            <v>506 /1-14-254</v>
          </cell>
          <cell r="C55" t="str">
            <v>Tkalnia, Us’.poz.-komunalne</v>
          </cell>
          <cell r="D55">
            <v>0</v>
          </cell>
          <cell r="E55">
            <v>0</v>
          </cell>
          <cell r="F55">
            <v>6667.47</v>
          </cell>
          <cell r="G55">
            <v>0</v>
          </cell>
          <cell r="H55">
            <v>6667.47</v>
          </cell>
          <cell r="I55" t="str">
            <v>Pośrednie</v>
          </cell>
          <cell r="J55" t="str">
            <v>Odbiór ścieków</v>
          </cell>
        </row>
        <row r="56">
          <cell r="A56" t="str">
            <v>14</v>
          </cell>
          <cell r="B56" t="str">
            <v>506 /1-14-255</v>
          </cell>
          <cell r="C56" t="str">
            <v>Tkalnia, Us’.poz.-kopiow.desen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 t="str">
            <v>Pośrednie</v>
          </cell>
          <cell r="J56" t="str">
            <v>Kopiowanie deseni</v>
          </cell>
        </row>
        <row r="57">
          <cell r="A57" t="str">
            <v>14</v>
          </cell>
          <cell r="B57" t="str">
            <v>506 /1-14-257</v>
          </cell>
          <cell r="C57" t="str">
            <v>Tkalnia, Us’.poz.-"Leasing"</v>
          </cell>
          <cell r="D57">
            <v>0</v>
          </cell>
          <cell r="E57">
            <v>0</v>
          </cell>
          <cell r="F57">
            <v>3110.43</v>
          </cell>
          <cell r="G57">
            <v>0</v>
          </cell>
          <cell r="H57">
            <v>3110.43</v>
          </cell>
          <cell r="I57" t="str">
            <v>Pośrednie</v>
          </cell>
          <cell r="J57" t="str">
            <v>Pozostałe koszty</v>
          </cell>
        </row>
        <row r="58">
          <cell r="A58" t="str">
            <v>14</v>
          </cell>
          <cell r="B58" t="str">
            <v>506 /1-14-259</v>
          </cell>
          <cell r="C58" t="str">
            <v>Tkalnia, Us’.poz.-inne</v>
          </cell>
          <cell r="D58">
            <v>0</v>
          </cell>
          <cell r="E58">
            <v>0</v>
          </cell>
          <cell r="F58">
            <v>1532.94</v>
          </cell>
          <cell r="G58">
            <v>0</v>
          </cell>
          <cell r="H58">
            <v>1532.94</v>
          </cell>
          <cell r="I58" t="str">
            <v>Pośrednie</v>
          </cell>
          <cell r="J58" t="str">
            <v>Pozostałe koszty</v>
          </cell>
        </row>
        <row r="59">
          <cell r="A59" t="str">
            <v>14</v>
          </cell>
          <cell r="B59" t="str">
            <v>506 /1-14-261</v>
          </cell>
          <cell r="C59" t="str">
            <v>Tkalnia, Rem.w’.-budynki</v>
          </cell>
          <cell r="D59">
            <v>0</v>
          </cell>
          <cell r="E59">
            <v>0</v>
          </cell>
          <cell r="F59">
            <v>29267.47</v>
          </cell>
          <cell r="G59">
            <v>0</v>
          </cell>
          <cell r="H59">
            <v>29267.47</v>
          </cell>
          <cell r="I59" t="str">
            <v>Pośrednie</v>
          </cell>
          <cell r="J59" t="str">
            <v>Remonty budynków i budowli</v>
          </cell>
        </row>
        <row r="60">
          <cell r="A60" t="str">
            <v>14</v>
          </cell>
          <cell r="B60" t="str">
            <v>506 /1-14-262</v>
          </cell>
          <cell r="C60" t="str">
            <v>Tkalnia, Rem.w’.- budowle</v>
          </cell>
          <cell r="D60">
            <v>0</v>
          </cell>
          <cell r="E60">
            <v>0</v>
          </cell>
          <cell r="F60">
            <v>2051.53</v>
          </cell>
          <cell r="G60">
            <v>0</v>
          </cell>
          <cell r="H60">
            <v>2051.53</v>
          </cell>
          <cell r="I60" t="str">
            <v>Pośrednie</v>
          </cell>
          <cell r="J60" t="str">
            <v>Remonty budynków i budowli</v>
          </cell>
        </row>
        <row r="61">
          <cell r="A61" t="str">
            <v>14</v>
          </cell>
          <cell r="B61" t="str">
            <v>506 /1-14-264</v>
          </cell>
          <cell r="C61" t="str">
            <v>Tkalnia, Rem.w’.-masz.i urz.pr</v>
          </cell>
          <cell r="D61">
            <v>0</v>
          </cell>
          <cell r="E61">
            <v>0</v>
          </cell>
          <cell r="F61">
            <v>58322.28</v>
          </cell>
          <cell r="G61">
            <v>0</v>
          </cell>
          <cell r="H61">
            <v>58322.28</v>
          </cell>
          <cell r="I61" t="str">
            <v>Pośrednie</v>
          </cell>
          <cell r="J61" t="str">
            <v>Remonty maszyn i urządzeń</v>
          </cell>
        </row>
        <row r="62">
          <cell r="A62" t="str">
            <v>14</v>
          </cell>
          <cell r="B62" t="str">
            <v>506 /1-14-265</v>
          </cell>
          <cell r="C62" t="str">
            <v>Tkalnia, Rem.w’.-masz.i urz.te</v>
          </cell>
          <cell r="D62">
            <v>0</v>
          </cell>
          <cell r="E62">
            <v>0</v>
          </cell>
          <cell r="F62">
            <v>2895.89</v>
          </cell>
          <cell r="G62">
            <v>0</v>
          </cell>
          <cell r="H62">
            <v>2895.89</v>
          </cell>
          <cell r="I62" t="str">
            <v>Pośrednie</v>
          </cell>
          <cell r="J62" t="str">
            <v>Remonty maszyn i urządzeń</v>
          </cell>
        </row>
        <row r="63">
          <cell r="A63" t="str">
            <v>14</v>
          </cell>
          <cell r="B63" t="str">
            <v>506 /1-14-267</v>
          </cell>
          <cell r="C63" t="str">
            <v>Tkalnia, Rem.w’.-poj.mech.</v>
          </cell>
          <cell r="D63">
            <v>0</v>
          </cell>
          <cell r="E63">
            <v>0</v>
          </cell>
          <cell r="F63">
            <v>586.91</v>
          </cell>
          <cell r="G63">
            <v>0</v>
          </cell>
          <cell r="H63">
            <v>586.91</v>
          </cell>
          <cell r="I63" t="str">
            <v>Pośrednie</v>
          </cell>
          <cell r="J63" t="str">
            <v>Remonty pozostałe</v>
          </cell>
        </row>
        <row r="64">
          <cell r="A64" t="str">
            <v>14</v>
          </cell>
          <cell r="B64" t="str">
            <v>506 /1-14-268</v>
          </cell>
          <cell r="C64" t="str">
            <v>Tkalnia, Rem.w’.-narz.i przyrz</v>
          </cell>
          <cell r="D64">
            <v>0</v>
          </cell>
          <cell r="E64">
            <v>0</v>
          </cell>
          <cell r="F64">
            <v>3564.65</v>
          </cell>
          <cell r="G64">
            <v>0</v>
          </cell>
          <cell r="H64">
            <v>3564.65</v>
          </cell>
          <cell r="I64" t="str">
            <v>Pośrednie</v>
          </cell>
          <cell r="J64" t="str">
            <v>Remonty pozostałe</v>
          </cell>
        </row>
        <row r="65">
          <cell r="A65" t="str">
            <v>14</v>
          </cell>
          <cell r="B65" t="str">
            <v>506 /1-14-311</v>
          </cell>
          <cell r="C65" t="str">
            <v>Tkalnia, Podatek od nieruch.</v>
          </cell>
          <cell r="D65">
            <v>0</v>
          </cell>
          <cell r="E65">
            <v>0</v>
          </cell>
          <cell r="F65">
            <v>55738.98</v>
          </cell>
          <cell r="G65">
            <v>0</v>
          </cell>
          <cell r="H65">
            <v>55738.98</v>
          </cell>
          <cell r="I65" t="str">
            <v>Pośrednie</v>
          </cell>
          <cell r="J65" t="str">
            <v>Podatek od nieruchomości</v>
          </cell>
        </row>
        <row r="66">
          <cell r="A66" t="str">
            <v>14</v>
          </cell>
          <cell r="B66" t="str">
            <v>506 /1-14-312</v>
          </cell>
          <cell r="C66" t="str">
            <v>Tkalnia, Podatek gruntowy</v>
          </cell>
          <cell r="D66">
            <v>0</v>
          </cell>
          <cell r="E66">
            <v>0</v>
          </cell>
          <cell r="F66">
            <v>1403</v>
          </cell>
          <cell r="G66">
            <v>0</v>
          </cell>
          <cell r="H66">
            <v>1403</v>
          </cell>
          <cell r="I66" t="str">
            <v>Pośrednie</v>
          </cell>
          <cell r="J66" t="str">
            <v>Pozostałe koszty</v>
          </cell>
        </row>
        <row r="67">
          <cell r="A67" t="str">
            <v>14</v>
          </cell>
          <cell r="B67" t="str">
            <v>506 /1-14-322</v>
          </cell>
          <cell r="C67" t="str">
            <v>Tkalnia, Op’aty pozosta’e</v>
          </cell>
          <cell r="D67">
            <v>0</v>
          </cell>
          <cell r="E67">
            <v>0</v>
          </cell>
          <cell r="F67">
            <v>147.79</v>
          </cell>
          <cell r="G67">
            <v>0</v>
          </cell>
          <cell r="H67">
            <v>147.79</v>
          </cell>
          <cell r="I67" t="str">
            <v>Pośrednie</v>
          </cell>
          <cell r="J67" t="str">
            <v>Pozostałe koszty</v>
          </cell>
        </row>
        <row r="68">
          <cell r="A68" t="str">
            <v>14</v>
          </cell>
          <cell r="B68" t="str">
            <v>506 /1-14-410</v>
          </cell>
          <cell r="C68" t="str">
            <v>Tkalnia, Wynagr.-osobowy f.p’a</v>
          </cell>
          <cell r="D68">
            <v>0</v>
          </cell>
          <cell r="E68">
            <v>0</v>
          </cell>
          <cell r="F68">
            <v>343396.29</v>
          </cell>
          <cell r="G68">
            <v>0</v>
          </cell>
          <cell r="H68">
            <v>343396.29</v>
          </cell>
          <cell r="I68" t="str">
            <v>Pośrednie</v>
          </cell>
          <cell r="J68" t="str">
            <v>Wynagrodzenia pośr. z narz.</v>
          </cell>
        </row>
        <row r="69">
          <cell r="A69" t="str">
            <v>14</v>
          </cell>
          <cell r="B69" t="str">
            <v>506 /1-14-420</v>
          </cell>
          <cell r="C69" t="str">
            <v>Tkalnia, Wynagr.-bezosob.f.p’a</v>
          </cell>
          <cell r="D69">
            <v>0</v>
          </cell>
          <cell r="E69">
            <v>0</v>
          </cell>
          <cell r="F69">
            <v>3190</v>
          </cell>
          <cell r="G69">
            <v>0</v>
          </cell>
          <cell r="H69">
            <v>3190</v>
          </cell>
          <cell r="I69" t="str">
            <v>Pośrednie</v>
          </cell>
          <cell r="J69" t="str">
            <v>Wynagrodzenia pośr. z narz.</v>
          </cell>
        </row>
        <row r="70">
          <cell r="A70" t="str">
            <v>14</v>
          </cell>
          <cell r="B70" t="str">
            <v>506 /1-14-511</v>
          </cell>
          <cell r="C70" t="str">
            <v>Tkalnia, w.na rz.prac.-BHP</v>
          </cell>
          <cell r="D70">
            <v>0</v>
          </cell>
          <cell r="E70">
            <v>0</v>
          </cell>
          <cell r="F70">
            <v>13706.78</v>
          </cell>
          <cell r="G70">
            <v>0</v>
          </cell>
          <cell r="H70">
            <v>13706.78</v>
          </cell>
          <cell r="I70" t="str">
            <v>Pośrednie</v>
          </cell>
          <cell r="J70" t="str">
            <v>Pozostałe świad. na rzecz prac.</v>
          </cell>
        </row>
        <row r="71">
          <cell r="A71" t="str">
            <v>14</v>
          </cell>
          <cell r="B71" t="str">
            <v>506 /1-14-521</v>
          </cell>
          <cell r="C71" t="str">
            <v>Tkalnia, w.na rz.prac.-nal.f.</v>
          </cell>
          <cell r="D71">
            <v>0</v>
          </cell>
          <cell r="E71">
            <v>0</v>
          </cell>
          <cell r="F71">
            <v>45347.4</v>
          </cell>
          <cell r="G71">
            <v>0</v>
          </cell>
          <cell r="H71">
            <v>45347.4</v>
          </cell>
          <cell r="I71" t="str">
            <v>Pośrednie</v>
          </cell>
          <cell r="J71" t="str">
            <v>Pozostałe świad. na rzecz prac.</v>
          </cell>
        </row>
        <row r="72">
          <cell r="A72" t="str">
            <v>14</v>
          </cell>
          <cell r="B72" t="str">
            <v>506 /1-14-522</v>
          </cell>
          <cell r="C72" t="str">
            <v>Tkalnia, w.na rz.prac.-narz.n</v>
          </cell>
          <cell r="D72">
            <v>0</v>
          </cell>
          <cell r="E72">
            <v>0</v>
          </cell>
          <cell r="F72">
            <v>151710.93</v>
          </cell>
          <cell r="G72">
            <v>0</v>
          </cell>
          <cell r="H72">
            <v>151710.93</v>
          </cell>
          <cell r="I72" t="str">
            <v>Pośrednie</v>
          </cell>
          <cell r="J72" t="str">
            <v>Wynagrodzenia pośr. z narz.</v>
          </cell>
        </row>
        <row r="73">
          <cell r="A73" t="str">
            <v>14</v>
          </cell>
          <cell r="B73" t="str">
            <v>506 /1-14-531</v>
          </cell>
          <cell r="C73" t="str">
            <v>Tkalnia, w.na rz.prac.-szkole</v>
          </cell>
          <cell r="D73">
            <v>0</v>
          </cell>
          <cell r="E73">
            <v>0</v>
          </cell>
          <cell r="F73">
            <v>1733</v>
          </cell>
          <cell r="G73">
            <v>0</v>
          </cell>
          <cell r="H73">
            <v>1733</v>
          </cell>
          <cell r="I73" t="str">
            <v>Pośrednie</v>
          </cell>
          <cell r="J73" t="str">
            <v>Pozostałe świad. na rzecz prac.</v>
          </cell>
        </row>
        <row r="74">
          <cell r="A74" t="str">
            <v>14</v>
          </cell>
          <cell r="B74" t="str">
            <v>506 /1-14-532</v>
          </cell>
          <cell r="C74" t="str">
            <v>Tkalnia, w.na rz.prac.-inne</v>
          </cell>
          <cell r="D74">
            <v>0</v>
          </cell>
          <cell r="E74">
            <v>0</v>
          </cell>
          <cell r="F74">
            <v>5099.38</v>
          </cell>
          <cell r="G74">
            <v>0</v>
          </cell>
          <cell r="H74">
            <v>5099.38</v>
          </cell>
          <cell r="I74" t="str">
            <v>Pośrednie</v>
          </cell>
          <cell r="J74" t="str">
            <v>Pozostałe świad. na rzecz prac.</v>
          </cell>
        </row>
        <row r="75">
          <cell r="A75" t="str">
            <v>14</v>
          </cell>
          <cell r="B75" t="str">
            <v>506 /1-14-731</v>
          </cell>
          <cell r="C75" t="str">
            <v>Tkalnia, Wyp’.nie zal.do wynag</v>
          </cell>
          <cell r="D75">
            <v>0</v>
          </cell>
          <cell r="E75">
            <v>0</v>
          </cell>
          <cell r="F75">
            <v>610.14</v>
          </cell>
          <cell r="G75">
            <v>0</v>
          </cell>
          <cell r="H75">
            <v>610.14</v>
          </cell>
          <cell r="I75" t="str">
            <v>Pośrednie</v>
          </cell>
          <cell r="J75" t="str">
            <v>Pozostałe świad. na rzecz prac.</v>
          </cell>
        </row>
        <row r="76">
          <cell r="A76" t="str">
            <v>14</v>
          </cell>
          <cell r="B76" t="str">
            <v>506 /1-14-761</v>
          </cell>
          <cell r="C76" t="str">
            <v>Tkalnia, Ubezp.maj†tkowe</v>
          </cell>
          <cell r="D76">
            <v>0</v>
          </cell>
          <cell r="E76">
            <v>0</v>
          </cell>
          <cell r="F76">
            <v>165.08</v>
          </cell>
          <cell r="G76">
            <v>0</v>
          </cell>
          <cell r="H76">
            <v>165.08</v>
          </cell>
          <cell r="I76" t="str">
            <v>Pośrednie</v>
          </cell>
          <cell r="J76" t="str">
            <v>Pozostałe koszty</v>
          </cell>
        </row>
        <row r="77">
          <cell r="A77" t="str">
            <v>14</v>
          </cell>
          <cell r="B77" t="str">
            <v>506 /1-14-800</v>
          </cell>
          <cell r="C77" t="str">
            <v>Tkalnia, Koszty zakupu.</v>
          </cell>
          <cell r="D77">
            <v>0</v>
          </cell>
          <cell r="E77">
            <v>0</v>
          </cell>
          <cell r="F77">
            <v>5038.48</v>
          </cell>
          <cell r="G77">
            <v>0</v>
          </cell>
          <cell r="H77">
            <v>5038.48</v>
          </cell>
          <cell r="I77" t="str">
            <v>Pośrednie</v>
          </cell>
          <cell r="J77" t="str">
            <v>Pozostałe koszty</v>
          </cell>
        </row>
        <row r="78">
          <cell r="A78" t="str">
            <v>15</v>
          </cell>
          <cell r="B78" t="str">
            <v>506 /1-15-010</v>
          </cell>
          <cell r="C78" t="str">
            <v>Wyko¤czalnia, Amortyz.žr.trwa’</v>
          </cell>
          <cell r="D78">
            <v>0</v>
          </cell>
          <cell r="E78">
            <v>0</v>
          </cell>
          <cell r="F78">
            <v>51645.96</v>
          </cell>
          <cell r="G78">
            <v>0</v>
          </cell>
          <cell r="H78">
            <v>51645.96</v>
          </cell>
          <cell r="I78" t="str">
            <v>Pośrednie</v>
          </cell>
          <cell r="J78" t="str">
            <v>Amortyzacja środków trwałych</v>
          </cell>
        </row>
        <row r="79">
          <cell r="A79" t="str">
            <v>15</v>
          </cell>
          <cell r="B79" t="str">
            <v>506 /1-15-141</v>
          </cell>
          <cell r="C79" t="str">
            <v>Wyko¤czalnia, Mater.biurowe</v>
          </cell>
          <cell r="D79">
            <v>0</v>
          </cell>
          <cell r="E79">
            <v>0</v>
          </cell>
          <cell r="F79">
            <v>486.74</v>
          </cell>
          <cell r="G79">
            <v>0</v>
          </cell>
          <cell r="H79">
            <v>486.74</v>
          </cell>
          <cell r="I79" t="str">
            <v>Pośrednie</v>
          </cell>
          <cell r="J79" t="str">
            <v>Pozostałe koszty</v>
          </cell>
        </row>
        <row r="80">
          <cell r="A80" t="str">
            <v>15</v>
          </cell>
          <cell r="B80" t="str">
            <v>506 /1-15-142</v>
          </cell>
          <cell r="C80" t="str">
            <v>Wyko¤czalnia, Mater.pozost.</v>
          </cell>
          <cell r="D80">
            <v>0</v>
          </cell>
          <cell r="E80">
            <v>0</v>
          </cell>
          <cell r="F80">
            <v>21515.26</v>
          </cell>
          <cell r="G80">
            <v>0</v>
          </cell>
          <cell r="H80">
            <v>21515.26</v>
          </cell>
          <cell r="I80" t="str">
            <v>Pośrednie</v>
          </cell>
          <cell r="J80" t="str">
            <v>Pozostałe materiały</v>
          </cell>
        </row>
        <row r="81">
          <cell r="A81" t="str">
            <v>15</v>
          </cell>
          <cell r="B81" t="str">
            <v>506 /1-15-152</v>
          </cell>
          <cell r="C81" t="str">
            <v>Wyko¤czalnia, Zu§.wody</v>
          </cell>
          <cell r="D81">
            <v>0</v>
          </cell>
          <cell r="E81">
            <v>0</v>
          </cell>
          <cell r="F81">
            <v>1324.65</v>
          </cell>
          <cell r="G81">
            <v>0</v>
          </cell>
          <cell r="H81">
            <v>1324.65</v>
          </cell>
          <cell r="I81" t="str">
            <v>Pośrednie</v>
          </cell>
          <cell r="J81" t="str">
            <v>Woda-socjal.</v>
          </cell>
        </row>
        <row r="82">
          <cell r="A82" t="str">
            <v>15</v>
          </cell>
          <cell r="B82" t="str">
            <v>506 /1-15-153</v>
          </cell>
          <cell r="C82" t="str">
            <v>Wyko¤czalnia, Zu§.energ.ciepl.</v>
          </cell>
          <cell r="D82">
            <v>0</v>
          </cell>
          <cell r="E82">
            <v>0</v>
          </cell>
          <cell r="F82">
            <v>24805.65</v>
          </cell>
          <cell r="G82">
            <v>0</v>
          </cell>
          <cell r="H82">
            <v>24805.65</v>
          </cell>
          <cell r="I82" t="str">
            <v>Pośrednie</v>
          </cell>
          <cell r="J82" t="str">
            <v>Energia cieplna-ogrzew.</v>
          </cell>
        </row>
        <row r="83">
          <cell r="A83" t="str">
            <v>15</v>
          </cell>
          <cell r="B83" t="str">
            <v>506 /1-15-215</v>
          </cell>
          <cell r="C83" t="str">
            <v>Wyko¤czalnia, Us’.tr.w’asne</v>
          </cell>
          <cell r="D83">
            <v>0</v>
          </cell>
          <cell r="E83">
            <v>0</v>
          </cell>
          <cell r="F83">
            <v>69.75</v>
          </cell>
          <cell r="G83">
            <v>0</v>
          </cell>
          <cell r="H83">
            <v>69.75</v>
          </cell>
          <cell r="I83" t="str">
            <v>Pośrednie</v>
          </cell>
          <cell r="J83" t="str">
            <v>Pozostałe koszty</v>
          </cell>
        </row>
        <row r="84">
          <cell r="A84" t="str">
            <v>15</v>
          </cell>
          <cell r="B84" t="str">
            <v>506 /1-15-221</v>
          </cell>
          <cell r="C84" t="str">
            <v>Wyko¤czalnia, Us’.rem.-budynki</v>
          </cell>
          <cell r="D84">
            <v>0</v>
          </cell>
          <cell r="E84">
            <v>0</v>
          </cell>
          <cell r="F84">
            <v>592.44</v>
          </cell>
          <cell r="G84">
            <v>0</v>
          </cell>
          <cell r="H84">
            <v>592.44</v>
          </cell>
          <cell r="I84" t="str">
            <v>Pośrednie</v>
          </cell>
          <cell r="J84" t="str">
            <v>Remonty budynków i budowli</v>
          </cell>
        </row>
        <row r="85">
          <cell r="A85" t="str">
            <v>15</v>
          </cell>
          <cell r="B85" t="str">
            <v>506 /1-15-224</v>
          </cell>
          <cell r="C85" t="str">
            <v>Wyko¤czalnia, Us’.rem.-masz.i</v>
          </cell>
          <cell r="D85">
            <v>0</v>
          </cell>
          <cell r="E85">
            <v>0</v>
          </cell>
          <cell r="F85">
            <v>503.04</v>
          </cell>
          <cell r="G85">
            <v>0</v>
          </cell>
          <cell r="H85">
            <v>503.04</v>
          </cell>
          <cell r="I85" t="str">
            <v>Pośrednie</v>
          </cell>
          <cell r="J85" t="str">
            <v>Remonty maszyn i urządzeń</v>
          </cell>
        </row>
        <row r="86">
          <cell r="A86" t="str">
            <v>15</v>
          </cell>
          <cell r="B86" t="str">
            <v>506 /1-15-225</v>
          </cell>
          <cell r="C86" t="str">
            <v>Wyko¤czalnia, Us’.rem.-poz.mas</v>
          </cell>
          <cell r="D86">
            <v>0</v>
          </cell>
          <cell r="E86">
            <v>0</v>
          </cell>
          <cell r="F86">
            <v>2048.69</v>
          </cell>
          <cell r="G86">
            <v>0</v>
          </cell>
          <cell r="H86">
            <v>2048.69</v>
          </cell>
          <cell r="I86" t="str">
            <v>Pośrednie</v>
          </cell>
          <cell r="J86" t="str">
            <v>Remonty maszyn i urządzeń</v>
          </cell>
        </row>
        <row r="87">
          <cell r="A87" t="str">
            <v>15</v>
          </cell>
          <cell r="B87" t="str">
            <v>506 /1-15-229</v>
          </cell>
          <cell r="C87" t="str">
            <v>Wyko¤czalnia, Us’.rem.-pozost.</v>
          </cell>
          <cell r="D87">
            <v>0</v>
          </cell>
          <cell r="E87">
            <v>0</v>
          </cell>
          <cell r="F87">
            <v>73.5</v>
          </cell>
          <cell r="G87">
            <v>0</v>
          </cell>
          <cell r="H87">
            <v>73.5</v>
          </cell>
          <cell r="I87" t="str">
            <v>Pośrednie</v>
          </cell>
          <cell r="J87" t="str">
            <v>Remonty pozostałe</v>
          </cell>
        </row>
        <row r="88">
          <cell r="A88" t="str">
            <v>15</v>
          </cell>
          <cell r="B88" t="str">
            <v>506 /1-15-254</v>
          </cell>
          <cell r="C88" t="str">
            <v>Wyko¤czalnia, Us’.poz.-komunal</v>
          </cell>
          <cell r="D88">
            <v>0</v>
          </cell>
          <cell r="E88">
            <v>0</v>
          </cell>
          <cell r="F88">
            <v>1152.6</v>
          </cell>
          <cell r="G88">
            <v>0</v>
          </cell>
          <cell r="H88">
            <v>1152.6</v>
          </cell>
          <cell r="I88" t="str">
            <v>Pośrednie</v>
          </cell>
          <cell r="J88" t="str">
            <v>Odbiór ścieków</v>
          </cell>
        </row>
        <row r="89">
          <cell r="A89" t="str">
            <v>15</v>
          </cell>
          <cell r="B89" t="str">
            <v>506 /1-15-259</v>
          </cell>
          <cell r="C89" t="str">
            <v>Wyko¤czalnia, Us’.poz.-inne</v>
          </cell>
          <cell r="D89">
            <v>0</v>
          </cell>
          <cell r="E89">
            <v>0</v>
          </cell>
          <cell r="F89">
            <v>1443.5</v>
          </cell>
          <cell r="G89">
            <v>0</v>
          </cell>
          <cell r="H89">
            <v>1443.5</v>
          </cell>
          <cell r="I89" t="str">
            <v>Pośrednie</v>
          </cell>
          <cell r="J89" t="str">
            <v>Pozostałe koszty</v>
          </cell>
        </row>
        <row r="90">
          <cell r="A90" t="str">
            <v>15</v>
          </cell>
          <cell r="B90" t="str">
            <v>506 /1-15-261</v>
          </cell>
          <cell r="C90" t="str">
            <v>Wyko¤czalnia, Rem.w’.-budynki</v>
          </cell>
          <cell r="D90">
            <v>0</v>
          </cell>
          <cell r="E90">
            <v>0</v>
          </cell>
          <cell r="F90">
            <v>13365.54</v>
          </cell>
          <cell r="G90">
            <v>0</v>
          </cell>
          <cell r="H90">
            <v>13365.54</v>
          </cell>
          <cell r="I90" t="str">
            <v>Pośrednie</v>
          </cell>
          <cell r="J90" t="str">
            <v>Remonty budynków i budowli</v>
          </cell>
        </row>
        <row r="91">
          <cell r="A91" t="str">
            <v>15</v>
          </cell>
          <cell r="B91" t="str">
            <v>506 /1-15-264</v>
          </cell>
          <cell r="C91" t="str">
            <v>Wyko¤czalnia, Rem.w’.-masz.i u</v>
          </cell>
          <cell r="D91">
            <v>0</v>
          </cell>
          <cell r="E91">
            <v>0</v>
          </cell>
          <cell r="F91">
            <v>4772.76</v>
          </cell>
          <cell r="G91">
            <v>0</v>
          </cell>
          <cell r="H91">
            <v>4772.76</v>
          </cell>
          <cell r="I91" t="str">
            <v>Pośrednie</v>
          </cell>
          <cell r="J91" t="str">
            <v>Remonty maszyn i urządzeń</v>
          </cell>
        </row>
        <row r="92">
          <cell r="A92" t="str">
            <v>15</v>
          </cell>
          <cell r="B92" t="str">
            <v>506 /1-15-265</v>
          </cell>
          <cell r="C92" t="str">
            <v>Wyko¤czalnia, Rem.w’.-poz.masz</v>
          </cell>
          <cell r="D92">
            <v>0</v>
          </cell>
          <cell r="E92">
            <v>0</v>
          </cell>
          <cell r="F92">
            <v>3155.91</v>
          </cell>
          <cell r="G92">
            <v>0</v>
          </cell>
          <cell r="H92">
            <v>3155.91</v>
          </cell>
          <cell r="I92" t="str">
            <v>Pośrednie</v>
          </cell>
          <cell r="J92" t="str">
            <v>Remonty maszyn i urządzeń</v>
          </cell>
        </row>
        <row r="93">
          <cell r="A93" t="str">
            <v>15</v>
          </cell>
          <cell r="B93" t="str">
            <v>506 /1-15-267</v>
          </cell>
          <cell r="C93" t="str">
            <v>Wyko¤czalnia, Rem.w’.-poj.mech</v>
          </cell>
          <cell r="D93">
            <v>0</v>
          </cell>
          <cell r="E93">
            <v>0</v>
          </cell>
          <cell r="F93">
            <v>559.58</v>
          </cell>
          <cell r="G93">
            <v>0</v>
          </cell>
          <cell r="H93">
            <v>559.58</v>
          </cell>
          <cell r="I93" t="str">
            <v>Pośrednie</v>
          </cell>
          <cell r="J93" t="str">
            <v>Remonty pozostałe</v>
          </cell>
        </row>
        <row r="94">
          <cell r="A94" t="str">
            <v>15</v>
          </cell>
          <cell r="B94" t="str">
            <v>506 /1-15-311</v>
          </cell>
          <cell r="C94" t="str">
            <v>Wyko¤czalnia, Podatek od nieru</v>
          </cell>
          <cell r="D94">
            <v>0</v>
          </cell>
          <cell r="E94">
            <v>0</v>
          </cell>
          <cell r="F94">
            <v>14865.3</v>
          </cell>
          <cell r="G94">
            <v>0</v>
          </cell>
          <cell r="H94">
            <v>14865.3</v>
          </cell>
          <cell r="I94" t="str">
            <v>Pośrednie</v>
          </cell>
          <cell r="J94" t="str">
            <v>Podatek od nieruchomości</v>
          </cell>
        </row>
        <row r="95">
          <cell r="A95" t="str">
            <v>15</v>
          </cell>
          <cell r="B95" t="str">
            <v>506 /1-15-312</v>
          </cell>
          <cell r="C95" t="str">
            <v>Wyko¤czalnia, Podatek gruntowy</v>
          </cell>
          <cell r="D95">
            <v>0</v>
          </cell>
          <cell r="E95">
            <v>0</v>
          </cell>
          <cell r="F95">
            <v>373.91</v>
          </cell>
          <cell r="G95">
            <v>0</v>
          </cell>
          <cell r="H95">
            <v>373.91</v>
          </cell>
          <cell r="I95" t="str">
            <v>Pośrednie</v>
          </cell>
          <cell r="J95" t="str">
            <v>Pozostałe koszty</v>
          </cell>
        </row>
        <row r="96">
          <cell r="A96" t="str">
            <v>15</v>
          </cell>
          <cell r="B96" t="str">
            <v>506 /1-15-322</v>
          </cell>
          <cell r="C96" t="str">
            <v>Wyko¤czalnia, Op’aty pozosta’e</v>
          </cell>
          <cell r="D96">
            <v>0</v>
          </cell>
          <cell r="E96">
            <v>0</v>
          </cell>
          <cell r="F96">
            <v>270</v>
          </cell>
          <cell r="G96">
            <v>0</v>
          </cell>
          <cell r="H96">
            <v>270</v>
          </cell>
          <cell r="I96" t="str">
            <v>Pośrednie</v>
          </cell>
          <cell r="J96" t="str">
            <v>Pozostałe koszty</v>
          </cell>
        </row>
        <row r="97">
          <cell r="A97" t="str">
            <v>15</v>
          </cell>
          <cell r="B97" t="str">
            <v>506 /1-15-410</v>
          </cell>
          <cell r="C97" t="str">
            <v>Wyko¤czalnia, Wynagr.-osobowy</v>
          </cell>
          <cell r="D97">
            <v>0</v>
          </cell>
          <cell r="E97">
            <v>0</v>
          </cell>
          <cell r="F97">
            <v>99211.62</v>
          </cell>
          <cell r="G97">
            <v>0</v>
          </cell>
          <cell r="H97">
            <v>99211.62</v>
          </cell>
          <cell r="I97" t="str">
            <v>Pośrednie</v>
          </cell>
          <cell r="J97" t="str">
            <v>Wynagrodzenia pośr. z narz.</v>
          </cell>
        </row>
        <row r="98">
          <cell r="A98" t="str">
            <v>15</v>
          </cell>
          <cell r="B98" t="str">
            <v>506 /1-15-511</v>
          </cell>
          <cell r="C98" t="str">
            <v>Wyko¤czalnia, w.na rz.prac.-B</v>
          </cell>
          <cell r="D98">
            <v>0</v>
          </cell>
          <cell r="E98">
            <v>0</v>
          </cell>
          <cell r="F98">
            <v>2847.83</v>
          </cell>
          <cell r="G98">
            <v>0</v>
          </cell>
          <cell r="H98">
            <v>2847.83</v>
          </cell>
          <cell r="I98" t="str">
            <v>Pośrednie</v>
          </cell>
          <cell r="J98" t="str">
            <v>Pozostałe świad. na rzecz prac.</v>
          </cell>
        </row>
        <row r="99">
          <cell r="A99" t="str">
            <v>15</v>
          </cell>
          <cell r="B99" t="str">
            <v>506 /1-15-521</v>
          </cell>
          <cell r="C99" t="str">
            <v>Wyko¤czalnia, w.na rz.prac.-n</v>
          </cell>
          <cell r="D99">
            <v>0</v>
          </cell>
          <cell r="E99">
            <v>0</v>
          </cell>
          <cell r="F99">
            <v>10276.11</v>
          </cell>
          <cell r="G99">
            <v>0</v>
          </cell>
          <cell r="H99">
            <v>10276.11</v>
          </cell>
          <cell r="I99" t="str">
            <v>Pośrednie</v>
          </cell>
          <cell r="J99" t="str">
            <v>Pozostałe świad. na rzecz prac.</v>
          </cell>
        </row>
        <row r="100">
          <cell r="A100" t="str">
            <v>15</v>
          </cell>
          <cell r="B100" t="str">
            <v>506 /1-15-522</v>
          </cell>
          <cell r="C100" t="str">
            <v>Wyko¤czalnia, w.na rz.prac.-n</v>
          </cell>
          <cell r="D100">
            <v>0</v>
          </cell>
          <cell r="E100">
            <v>0</v>
          </cell>
          <cell r="F100">
            <v>43724.63</v>
          </cell>
          <cell r="G100">
            <v>0</v>
          </cell>
          <cell r="H100">
            <v>43724.63</v>
          </cell>
          <cell r="I100" t="str">
            <v>Pośrednie</v>
          </cell>
          <cell r="J100" t="str">
            <v>Wynagrodzenia pośr. z narz.</v>
          </cell>
        </row>
        <row r="101">
          <cell r="A101" t="str">
            <v>15</v>
          </cell>
          <cell r="B101" t="str">
            <v>506 /1-15-531</v>
          </cell>
          <cell r="C101" t="str">
            <v>Wyko¤czalnia, w.na rz.prac.-s</v>
          </cell>
          <cell r="D101">
            <v>0</v>
          </cell>
          <cell r="E101">
            <v>0</v>
          </cell>
          <cell r="F101">
            <v>1287</v>
          </cell>
          <cell r="G101">
            <v>0</v>
          </cell>
          <cell r="H101">
            <v>1287</v>
          </cell>
          <cell r="I101" t="str">
            <v>Pośrednie</v>
          </cell>
          <cell r="J101" t="str">
            <v>Pozostałe świad. na rzecz prac.</v>
          </cell>
        </row>
        <row r="102">
          <cell r="A102" t="str">
            <v>15</v>
          </cell>
          <cell r="B102" t="str">
            <v>506 /1-15-532</v>
          </cell>
          <cell r="C102" t="str">
            <v>Wyko¤czalnia, Sw.na rz.prac.-i</v>
          </cell>
          <cell r="D102">
            <v>0</v>
          </cell>
          <cell r="E102">
            <v>0</v>
          </cell>
          <cell r="F102">
            <v>2226.92</v>
          </cell>
          <cell r="G102">
            <v>0</v>
          </cell>
          <cell r="H102">
            <v>2226.92</v>
          </cell>
          <cell r="I102" t="str">
            <v>Pośrednie</v>
          </cell>
          <cell r="J102" t="str">
            <v>Pozostałe świad. na rzecz prac.</v>
          </cell>
        </row>
        <row r="103">
          <cell r="A103" t="str">
            <v>15</v>
          </cell>
          <cell r="B103" t="str">
            <v>506 /1-15-800</v>
          </cell>
          <cell r="C103" t="str">
            <v>Wyko¤czalnia, Koszty zakupu.</v>
          </cell>
          <cell r="D103">
            <v>0</v>
          </cell>
          <cell r="E103">
            <v>0</v>
          </cell>
          <cell r="F103">
            <v>371.23</v>
          </cell>
          <cell r="G103">
            <v>0</v>
          </cell>
          <cell r="H103">
            <v>371.23</v>
          </cell>
          <cell r="I103" t="str">
            <v>Pośrednie</v>
          </cell>
          <cell r="J103" t="str">
            <v>Pozostałe koszty</v>
          </cell>
        </row>
        <row r="104">
          <cell r="A104" t="str">
            <v>11</v>
          </cell>
          <cell r="B104" t="str">
            <v>500 /1-11-000</v>
          </cell>
          <cell r="C104" t="str">
            <v>Prz‘dzalnia, Roboty w toku</v>
          </cell>
          <cell r="D104">
            <v>41693.09</v>
          </cell>
          <cell r="E104">
            <v>0</v>
          </cell>
          <cell r="F104">
            <v>46129.37</v>
          </cell>
          <cell r="G104">
            <v>0</v>
          </cell>
          <cell r="H104">
            <v>-4436.280000000006</v>
          </cell>
          <cell r="I104" t="str">
            <v>Bezpośrednie</v>
          </cell>
          <cell r="J104" t="str">
            <v>Produkcja w toku</v>
          </cell>
        </row>
        <row r="105">
          <cell r="A105" t="str">
            <v>11</v>
          </cell>
          <cell r="B105" t="str">
            <v>500 /1-11-111</v>
          </cell>
          <cell r="C105" t="str">
            <v>Prz‘dzalnia, Zu§.surowca</v>
          </cell>
          <cell r="D105">
            <v>0</v>
          </cell>
          <cell r="E105">
            <v>0</v>
          </cell>
          <cell r="F105">
            <v>1627284.61</v>
          </cell>
          <cell r="G105">
            <v>0</v>
          </cell>
          <cell r="H105">
            <v>1627284.61</v>
          </cell>
          <cell r="I105" t="str">
            <v>Bezpośrednie</v>
          </cell>
          <cell r="J105" t="str">
            <v>Surowiec</v>
          </cell>
        </row>
        <row r="106">
          <cell r="A106" t="str">
            <v>11</v>
          </cell>
          <cell r="B106" t="str">
            <v>500 /1-11-112</v>
          </cell>
          <cell r="C106" t="str">
            <v>Prz‘dzalnia, Zu§.prz‘dzy</v>
          </cell>
          <cell r="D106">
            <v>0</v>
          </cell>
          <cell r="E106">
            <v>0</v>
          </cell>
          <cell r="F106">
            <v>634036.67</v>
          </cell>
          <cell r="G106">
            <v>0</v>
          </cell>
          <cell r="H106">
            <v>634036.67</v>
          </cell>
          <cell r="I106" t="str">
            <v>Bezpośrednie</v>
          </cell>
          <cell r="J106" t="str">
            <v>Przędza z zakupu</v>
          </cell>
        </row>
        <row r="107">
          <cell r="A107" t="str">
            <v>11</v>
          </cell>
          <cell r="B107" t="str">
            <v>500 /1-11-113</v>
          </cell>
          <cell r="C107" t="str">
            <v>Prz‘dzalnia, Odpady</v>
          </cell>
          <cell r="D107">
            <v>0</v>
          </cell>
          <cell r="E107">
            <v>0</v>
          </cell>
          <cell r="F107">
            <v>-4966</v>
          </cell>
          <cell r="G107">
            <v>0</v>
          </cell>
          <cell r="H107">
            <v>-4966</v>
          </cell>
          <cell r="I107" t="str">
            <v>Bezpośrednie</v>
          </cell>
          <cell r="J107" t="str">
            <v>Odpady</v>
          </cell>
        </row>
        <row r="108">
          <cell r="A108" t="str">
            <v>11</v>
          </cell>
          <cell r="B108" t="str">
            <v>500 /1-11-122</v>
          </cell>
          <cell r="C108" t="str">
            <v>Prz‘dzalnia, Zu§.žr.pomocn.</v>
          </cell>
          <cell r="D108">
            <v>0</v>
          </cell>
          <cell r="E108">
            <v>0</v>
          </cell>
          <cell r="F108">
            <v>4792.8</v>
          </cell>
          <cell r="G108">
            <v>0</v>
          </cell>
          <cell r="H108">
            <v>4792.8</v>
          </cell>
          <cell r="I108" t="str">
            <v>Bezpośrednie</v>
          </cell>
          <cell r="J108" t="str">
            <v>Barwniki i środki pomocnicze</v>
          </cell>
        </row>
        <row r="109">
          <cell r="A109" t="str">
            <v>11</v>
          </cell>
          <cell r="B109" t="str">
            <v>500 /1-11-302</v>
          </cell>
          <cell r="C109" t="str">
            <v>Prz‘dzalnia, Zu§.prz.w’.-p˘’cz</v>
          </cell>
          <cell r="D109">
            <v>0</v>
          </cell>
          <cell r="E109">
            <v>0</v>
          </cell>
          <cell r="F109">
            <v>2047.28</v>
          </cell>
          <cell r="G109">
            <v>0</v>
          </cell>
          <cell r="H109">
            <v>2047.28</v>
          </cell>
          <cell r="I109" t="str">
            <v>Bezpośrednie</v>
          </cell>
          <cell r="J109" t="str">
            <v>Przędza własna</v>
          </cell>
        </row>
        <row r="110">
          <cell r="A110" t="str">
            <v>11</v>
          </cell>
          <cell r="B110" t="str">
            <v>500 /1-11-410</v>
          </cell>
          <cell r="C110" t="str">
            <v>Prz‘dzalnia, Wynagr.-osobowy f</v>
          </cell>
          <cell r="D110">
            <v>0</v>
          </cell>
          <cell r="E110">
            <v>0</v>
          </cell>
          <cell r="F110">
            <v>426593.99</v>
          </cell>
          <cell r="G110">
            <v>0</v>
          </cell>
          <cell r="H110">
            <v>426593.99</v>
          </cell>
          <cell r="I110" t="str">
            <v>Bezpośrednie</v>
          </cell>
          <cell r="J110" t="str">
            <v>Wynagrodzenia bezp. z narz.</v>
          </cell>
        </row>
        <row r="111">
          <cell r="A111" t="str">
            <v>11</v>
          </cell>
          <cell r="B111" t="str">
            <v>500 /1-11-522</v>
          </cell>
          <cell r="C111" t="str">
            <v>Prz‘dzalnia, Narzuty na p’ace</v>
          </cell>
          <cell r="D111">
            <v>0</v>
          </cell>
          <cell r="E111">
            <v>0</v>
          </cell>
          <cell r="F111">
            <v>188493.71</v>
          </cell>
          <cell r="G111">
            <v>0</v>
          </cell>
          <cell r="H111">
            <v>188493.71</v>
          </cell>
          <cell r="I111" t="str">
            <v>Bezpośrednie</v>
          </cell>
          <cell r="J111" t="str">
            <v>Wynagrodzenia bezp. z narz.</v>
          </cell>
        </row>
        <row r="112">
          <cell r="A112" t="str">
            <v>11</v>
          </cell>
          <cell r="B112" t="str">
            <v>500 /1-11-800</v>
          </cell>
          <cell r="C112" t="str">
            <v>Prz‘dzalnia, Koszty zakupu</v>
          </cell>
          <cell r="D112">
            <v>0</v>
          </cell>
          <cell r="E112">
            <v>0</v>
          </cell>
          <cell r="F112">
            <v>20695.55</v>
          </cell>
          <cell r="G112">
            <v>0</v>
          </cell>
          <cell r="H112">
            <v>20695.55</v>
          </cell>
          <cell r="I112" t="str">
            <v>Bezpośrednie</v>
          </cell>
          <cell r="J112" t="str">
            <v>Koszty zakupu</v>
          </cell>
        </row>
        <row r="113">
          <cell r="A113" t="str">
            <v>11</v>
          </cell>
          <cell r="B113" t="str">
            <v>500 /1-11-813</v>
          </cell>
          <cell r="C113" t="str">
            <v>Prz‘dzalnia, Us’ugi Farb.</v>
          </cell>
          <cell r="D113">
            <v>0</v>
          </cell>
          <cell r="E113">
            <v>0</v>
          </cell>
          <cell r="F113">
            <v>276618.83</v>
          </cell>
          <cell r="G113">
            <v>0</v>
          </cell>
          <cell r="H113">
            <v>276618.83</v>
          </cell>
          <cell r="I113" t="str">
            <v>Bezpośrednie</v>
          </cell>
          <cell r="J113" t="str">
            <v>Usługi Farbiarni</v>
          </cell>
        </row>
        <row r="114">
          <cell r="A114" t="str">
            <v>11</v>
          </cell>
          <cell r="B114" t="str">
            <v>505 /1-11-122</v>
          </cell>
          <cell r="C114" t="str">
            <v>Prz‘dzalnia, Zu§.žr.pomocn.</v>
          </cell>
          <cell r="D114">
            <v>0</v>
          </cell>
          <cell r="E114">
            <v>0</v>
          </cell>
          <cell r="F114">
            <v>3404</v>
          </cell>
          <cell r="G114">
            <v>0</v>
          </cell>
          <cell r="H114">
            <v>3404</v>
          </cell>
          <cell r="I114" t="str">
            <v>Pośrednie</v>
          </cell>
          <cell r="J114" t="str">
            <v>Pozostałe koszty</v>
          </cell>
        </row>
        <row r="115">
          <cell r="A115" t="str">
            <v>11</v>
          </cell>
          <cell r="B115" t="str">
            <v>505 /1-11-142</v>
          </cell>
          <cell r="C115" t="str">
            <v>Prz‘dzalnia, Mater.pozost.</v>
          </cell>
          <cell r="D115">
            <v>0</v>
          </cell>
          <cell r="E115">
            <v>0</v>
          </cell>
          <cell r="F115">
            <v>836.04</v>
          </cell>
          <cell r="G115">
            <v>0</v>
          </cell>
          <cell r="H115">
            <v>836.04</v>
          </cell>
          <cell r="I115" t="str">
            <v>Pośrednie</v>
          </cell>
          <cell r="J115" t="str">
            <v>Pozostałe materiały</v>
          </cell>
        </row>
        <row r="116">
          <cell r="A116" t="str">
            <v>11</v>
          </cell>
          <cell r="B116" t="str">
            <v>505 /1-11-151</v>
          </cell>
          <cell r="C116" t="str">
            <v>Prz‘dzalnia, Zu§.energ.elektr.</v>
          </cell>
          <cell r="D116">
            <v>0</v>
          </cell>
          <cell r="E116">
            <v>0</v>
          </cell>
          <cell r="F116">
            <v>242209.29</v>
          </cell>
          <cell r="G116">
            <v>0</v>
          </cell>
          <cell r="H116">
            <v>242209.29</v>
          </cell>
          <cell r="I116" t="str">
            <v>Pośrednie</v>
          </cell>
          <cell r="J116" t="str">
            <v>Energia elektryczna</v>
          </cell>
        </row>
        <row r="117">
          <cell r="A117" t="str">
            <v>11</v>
          </cell>
          <cell r="B117" t="str">
            <v>505 /1-11-800</v>
          </cell>
          <cell r="C117" t="str">
            <v>Prz‘dzalnia, Koszty zakupu.</v>
          </cell>
          <cell r="D117">
            <v>0</v>
          </cell>
          <cell r="E117">
            <v>0</v>
          </cell>
          <cell r="F117">
            <v>-81.41</v>
          </cell>
          <cell r="G117">
            <v>0</v>
          </cell>
          <cell r="H117">
            <v>-81.41</v>
          </cell>
          <cell r="I117" t="str">
            <v>Pośrednie</v>
          </cell>
          <cell r="J117" t="str">
            <v>Pozostałe koszty</v>
          </cell>
        </row>
        <row r="118">
          <cell r="A118" t="str">
            <v>11</v>
          </cell>
          <cell r="B118" t="str">
            <v>506 /1-11-010</v>
          </cell>
          <cell r="C118" t="str">
            <v>Prz‘dzalnia, Amortyz.žr.trwa’y</v>
          </cell>
          <cell r="D118">
            <v>0</v>
          </cell>
          <cell r="E118">
            <v>0</v>
          </cell>
          <cell r="F118">
            <v>344667.88</v>
          </cell>
          <cell r="G118">
            <v>0</v>
          </cell>
          <cell r="H118">
            <v>344667.88</v>
          </cell>
          <cell r="I118" t="str">
            <v>Pośrednie</v>
          </cell>
          <cell r="J118" t="str">
            <v>Amortyzacja środków trwałych</v>
          </cell>
        </row>
        <row r="119">
          <cell r="A119" t="str">
            <v>11</v>
          </cell>
          <cell r="B119" t="str">
            <v>506 /1-11-020</v>
          </cell>
          <cell r="C119" t="str">
            <v>Prz‘dzalnia, Amortyz.wart.niem</v>
          </cell>
          <cell r="D119">
            <v>0</v>
          </cell>
          <cell r="E119">
            <v>0</v>
          </cell>
          <cell r="F119">
            <v>13.41</v>
          </cell>
          <cell r="G119">
            <v>0</v>
          </cell>
          <cell r="H119">
            <v>13.41</v>
          </cell>
          <cell r="I119" t="str">
            <v>Pośrednie</v>
          </cell>
          <cell r="J119" t="str">
            <v>Pozostałe koszty</v>
          </cell>
        </row>
        <row r="120">
          <cell r="A120" t="str">
            <v>11</v>
          </cell>
          <cell r="B120" t="str">
            <v>506 /1-11-141</v>
          </cell>
          <cell r="C120" t="str">
            <v>Prz‘dzalnia, Mater.biurowe</v>
          </cell>
          <cell r="D120">
            <v>0</v>
          </cell>
          <cell r="E120">
            <v>0</v>
          </cell>
          <cell r="F120">
            <v>263.02</v>
          </cell>
          <cell r="G120">
            <v>0</v>
          </cell>
          <cell r="H120">
            <v>263.02</v>
          </cell>
          <cell r="I120" t="str">
            <v>Pośrednie</v>
          </cell>
          <cell r="J120" t="str">
            <v>Pozostałe koszty</v>
          </cell>
        </row>
        <row r="121">
          <cell r="A121" t="str">
            <v>11</v>
          </cell>
          <cell r="B121" t="str">
            <v>506 /1-11-142</v>
          </cell>
          <cell r="C121" t="str">
            <v>Prz‘dzalnia, Mater.pozost.</v>
          </cell>
          <cell r="D121">
            <v>0</v>
          </cell>
          <cell r="E121">
            <v>0</v>
          </cell>
          <cell r="F121">
            <v>55773.31</v>
          </cell>
          <cell r="G121">
            <v>0</v>
          </cell>
          <cell r="H121">
            <v>55773.31</v>
          </cell>
          <cell r="I121" t="str">
            <v>Pośrednie</v>
          </cell>
          <cell r="J121" t="str">
            <v>Pozostałe materiały</v>
          </cell>
        </row>
        <row r="122">
          <cell r="A122" t="str">
            <v>11</v>
          </cell>
          <cell r="B122" t="str">
            <v>506 /1-11-152</v>
          </cell>
          <cell r="C122" t="str">
            <v>Prz‘dzalnia, Zu§.wody</v>
          </cell>
          <cell r="D122">
            <v>0</v>
          </cell>
          <cell r="E122">
            <v>0</v>
          </cell>
          <cell r="F122">
            <v>13197.45</v>
          </cell>
          <cell r="G122">
            <v>0</v>
          </cell>
          <cell r="H122">
            <v>13197.45</v>
          </cell>
          <cell r="I122" t="str">
            <v>Pośrednie</v>
          </cell>
          <cell r="J122" t="str">
            <v>Woda-socjal.</v>
          </cell>
        </row>
        <row r="123">
          <cell r="A123" t="str">
            <v>11</v>
          </cell>
          <cell r="B123" t="str">
            <v>506 /1-11-153</v>
          </cell>
          <cell r="C123" t="str">
            <v>Prz‘dzalnia, Zu§.energ.ciepl.</v>
          </cell>
          <cell r="D123">
            <v>0</v>
          </cell>
          <cell r="E123">
            <v>0</v>
          </cell>
          <cell r="F123">
            <v>59861.02</v>
          </cell>
          <cell r="G123">
            <v>0</v>
          </cell>
          <cell r="H123">
            <v>59861.02</v>
          </cell>
          <cell r="I123" t="str">
            <v>Pośrednie</v>
          </cell>
          <cell r="J123" t="str">
            <v>Energia cieplna-ogrzew.</v>
          </cell>
        </row>
        <row r="124">
          <cell r="A124" t="str">
            <v>11</v>
          </cell>
          <cell r="B124" t="str">
            <v>506 /1-11-215</v>
          </cell>
          <cell r="C124" t="str">
            <v>Prz‘dzalnia, Us’.transp.w’.</v>
          </cell>
          <cell r="D124">
            <v>0</v>
          </cell>
          <cell r="E124">
            <v>0</v>
          </cell>
          <cell r="F124">
            <v>811.98</v>
          </cell>
          <cell r="G124">
            <v>0</v>
          </cell>
          <cell r="H124">
            <v>811.98</v>
          </cell>
          <cell r="I124" t="str">
            <v>Pośrednie</v>
          </cell>
          <cell r="J124" t="str">
            <v>Pozostałe koszty</v>
          </cell>
        </row>
        <row r="125">
          <cell r="A125" t="str">
            <v>11</v>
          </cell>
          <cell r="B125" t="str">
            <v>506 /1-11-221</v>
          </cell>
          <cell r="C125" t="str">
            <v>Prz‘dzalnia, Us’.rem.-budynki</v>
          </cell>
          <cell r="D125">
            <v>0</v>
          </cell>
          <cell r="E125">
            <v>0</v>
          </cell>
          <cell r="F125">
            <v>21188.6</v>
          </cell>
          <cell r="G125">
            <v>0</v>
          </cell>
          <cell r="H125">
            <v>21188.6</v>
          </cell>
          <cell r="I125" t="str">
            <v>Pośrednie</v>
          </cell>
          <cell r="J125" t="str">
            <v>Remonty budynków i budowli</v>
          </cell>
        </row>
        <row r="126">
          <cell r="A126" t="str">
            <v>11</v>
          </cell>
          <cell r="B126" t="str">
            <v>506 /1-11-224</v>
          </cell>
          <cell r="C126" t="str">
            <v>Prz‘dzalnia, Us’.rem.-masz.i u</v>
          </cell>
          <cell r="D126">
            <v>0</v>
          </cell>
          <cell r="E126">
            <v>0</v>
          </cell>
          <cell r="F126">
            <v>11181.44</v>
          </cell>
          <cell r="G126">
            <v>0</v>
          </cell>
          <cell r="H126">
            <v>11181.44</v>
          </cell>
          <cell r="I126" t="str">
            <v>Pośrednie</v>
          </cell>
          <cell r="J126" t="str">
            <v>Remonty maszyn i urządzeń</v>
          </cell>
        </row>
        <row r="127">
          <cell r="A127" t="str">
            <v>11</v>
          </cell>
          <cell r="B127" t="str">
            <v>506 /1-11-225</v>
          </cell>
          <cell r="C127" t="str">
            <v>Prz‘dzalnia, Us’.rem.-poz.masz</v>
          </cell>
          <cell r="D127">
            <v>0</v>
          </cell>
          <cell r="E127">
            <v>0</v>
          </cell>
          <cell r="F127">
            <v>656.6</v>
          </cell>
          <cell r="G127">
            <v>0</v>
          </cell>
          <cell r="H127">
            <v>656.6</v>
          </cell>
          <cell r="I127" t="str">
            <v>Pośrednie</v>
          </cell>
          <cell r="J127" t="str">
            <v>Remonty maszyn i urządzeń</v>
          </cell>
        </row>
        <row r="128">
          <cell r="A128" t="str">
            <v>11</v>
          </cell>
          <cell r="B128" t="str">
            <v>506 /1-11-226</v>
          </cell>
          <cell r="C128" t="str">
            <v>Prz‘dzalnia, Us’.rem.-žrodki t</v>
          </cell>
          <cell r="D128">
            <v>0</v>
          </cell>
          <cell r="E128">
            <v>0</v>
          </cell>
          <cell r="F128">
            <v>8</v>
          </cell>
          <cell r="G128">
            <v>0</v>
          </cell>
          <cell r="H128">
            <v>8</v>
          </cell>
          <cell r="I128" t="str">
            <v>Pośrednie</v>
          </cell>
          <cell r="J128" t="str">
            <v>Remonty maszyn i urządzeń</v>
          </cell>
        </row>
        <row r="129">
          <cell r="A129" t="str">
            <v>11</v>
          </cell>
          <cell r="B129" t="str">
            <v>506 /1-11-228</v>
          </cell>
          <cell r="C129" t="str">
            <v>Prz‘dzalnia, Us’.rem.-narz. i</v>
          </cell>
          <cell r="D129">
            <v>0</v>
          </cell>
          <cell r="E129">
            <v>0</v>
          </cell>
          <cell r="F129">
            <v>2297</v>
          </cell>
          <cell r="G129">
            <v>0</v>
          </cell>
          <cell r="H129">
            <v>2297</v>
          </cell>
          <cell r="I129" t="str">
            <v>Pośrednie</v>
          </cell>
          <cell r="J129" t="str">
            <v>Remonty pozostałe</v>
          </cell>
        </row>
        <row r="130">
          <cell r="A130" t="str">
            <v>11</v>
          </cell>
          <cell r="B130" t="str">
            <v>506 /1-11-229</v>
          </cell>
          <cell r="C130" t="str">
            <v>Prz‘dzalnia, Us’.rem.-pozost.</v>
          </cell>
          <cell r="D130">
            <v>0</v>
          </cell>
          <cell r="E130">
            <v>0</v>
          </cell>
          <cell r="F130">
            <v>1200</v>
          </cell>
          <cell r="G130">
            <v>0</v>
          </cell>
          <cell r="H130">
            <v>1200</v>
          </cell>
          <cell r="I130" t="str">
            <v>Pośrednie</v>
          </cell>
          <cell r="J130" t="str">
            <v>Remonty pozostałe</v>
          </cell>
        </row>
        <row r="131">
          <cell r="A131" t="str">
            <v>11</v>
          </cell>
          <cell r="B131" t="str">
            <v>506 /1-11-241</v>
          </cell>
          <cell r="C131" t="str">
            <v>Prz‘dzalnia, Us’.’†czn.-rozmow</v>
          </cell>
          <cell r="D131">
            <v>0</v>
          </cell>
          <cell r="E131">
            <v>0</v>
          </cell>
          <cell r="F131">
            <v>63.18</v>
          </cell>
          <cell r="G131">
            <v>0</v>
          </cell>
          <cell r="H131">
            <v>63.18</v>
          </cell>
          <cell r="I131" t="str">
            <v>Pośrednie</v>
          </cell>
          <cell r="J131" t="str">
            <v>Pozostałe koszty</v>
          </cell>
        </row>
        <row r="132">
          <cell r="A132" t="str">
            <v>11</v>
          </cell>
          <cell r="B132" t="str">
            <v>506 /1-11-251</v>
          </cell>
          <cell r="C132" t="str">
            <v>Prz‘dzalnia, Us’.poz.-admin.-b</v>
          </cell>
          <cell r="D132">
            <v>0</v>
          </cell>
          <cell r="E132">
            <v>0</v>
          </cell>
          <cell r="F132">
            <v>19</v>
          </cell>
          <cell r="G132">
            <v>0</v>
          </cell>
          <cell r="H132">
            <v>19</v>
          </cell>
          <cell r="I132" t="str">
            <v>Pośrednie</v>
          </cell>
          <cell r="J132" t="str">
            <v>Pozostałe koszty</v>
          </cell>
        </row>
        <row r="133">
          <cell r="A133" t="str">
            <v>11</v>
          </cell>
          <cell r="B133" t="str">
            <v>506 /1-11-254</v>
          </cell>
          <cell r="C133" t="str">
            <v>Prz‘dzalnia, Us’.poz.-komunaln</v>
          </cell>
          <cell r="D133">
            <v>0</v>
          </cell>
          <cell r="E133">
            <v>0</v>
          </cell>
          <cell r="F133">
            <v>11289.78</v>
          </cell>
          <cell r="G133">
            <v>0</v>
          </cell>
          <cell r="H133">
            <v>11289.78</v>
          </cell>
          <cell r="I133" t="str">
            <v>Pośrednie</v>
          </cell>
          <cell r="J133" t="str">
            <v>Odbiór ścieków</v>
          </cell>
        </row>
        <row r="134">
          <cell r="A134" t="str">
            <v>11</v>
          </cell>
          <cell r="B134" t="str">
            <v>506 /1-11-259</v>
          </cell>
          <cell r="C134" t="str">
            <v>Prz‘dzalnia, Us’.poz.-inne</v>
          </cell>
          <cell r="D134">
            <v>0</v>
          </cell>
          <cell r="E134">
            <v>0</v>
          </cell>
          <cell r="F134">
            <v>1645.1</v>
          </cell>
          <cell r="G134">
            <v>0</v>
          </cell>
          <cell r="H134">
            <v>1645.1</v>
          </cell>
          <cell r="I134" t="str">
            <v>Pośrednie</v>
          </cell>
          <cell r="J134" t="str">
            <v>Pozostałe koszty</v>
          </cell>
        </row>
        <row r="135">
          <cell r="A135" t="str">
            <v>11</v>
          </cell>
          <cell r="B135" t="str">
            <v>506 /1-11-261</v>
          </cell>
          <cell r="C135" t="str">
            <v>Prz‘dzalnia, Rem.w’.-budynki</v>
          </cell>
          <cell r="D135">
            <v>0</v>
          </cell>
          <cell r="E135">
            <v>0</v>
          </cell>
          <cell r="F135">
            <v>57064.11</v>
          </cell>
          <cell r="G135">
            <v>0</v>
          </cell>
          <cell r="H135">
            <v>57064.11</v>
          </cell>
          <cell r="I135" t="str">
            <v>Pośrednie</v>
          </cell>
          <cell r="J135" t="str">
            <v>Remonty budynków i budowli</v>
          </cell>
        </row>
        <row r="136">
          <cell r="A136" t="str">
            <v>11</v>
          </cell>
          <cell r="B136" t="str">
            <v>506 /1-11-262</v>
          </cell>
          <cell r="C136" t="str">
            <v>Prz‘dzalnia, Rem.w’.-budowle</v>
          </cell>
          <cell r="D136">
            <v>0</v>
          </cell>
          <cell r="E136">
            <v>0</v>
          </cell>
          <cell r="F136">
            <v>104.28</v>
          </cell>
          <cell r="G136">
            <v>0</v>
          </cell>
          <cell r="H136">
            <v>104.28</v>
          </cell>
          <cell r="I136" t="str">
            <v>Pośrednie</v>
          </cell>
          <cell r="J136" t="str">
            <v>Remonty budynków i budowli</v>
          </cell>
        </row>
        <row r="137">
          <cell r="A137" t="str">
            <v>11</v>
          </cell>
          <cell r="B137" t="str">
            <v>506 /1-11-264</v>
          </cell>
          <cell r="C137" t="str">
            <v>Prz‘dzalnia, Rem.w’.-masz.i ur</v>
          </cell>
          <cell r="D137">
            <v>0</v>
          </cell>
          <cell r="E137">
            <v>0</v>
          </cell>
          <cell r="F137">
            <v>47571.45</v>
          </cell>
          <cell r="G137">
            <v>0</v>
          </cell>
          <cell r="H137">
            <v>47571.45</v>
          </cell>
          <cell r="I137" t="str">
            <v>Pośrednie</v>
          </cell>
          <cell r="J137" t="str">
            <v>Remonty maszyn i urządzeń</v>
          </cell>
        </row>
        <row r="138">
          <cell r="A138" t="str">
            <v>11</v>
          </cell>
          <cell r="B138" t="str">
            <v>506 /1-11-265</v>
          </cell>
          <cell r="C138" t="str">
            <v>Prz‘dzalnia, Rem w’.-poz.masz.</v>
          </cell>
          <cell r="D138">
            <v>0</v>
          </cell>
          <cell r="E138">
            <v>0</v>
          </cell>
          <cell r="F138">
            <v>9807.7</v>
          </cell>
          <cell r="G138">
            <v>0</v>
          </cell>
          <cell r="H138">
            <v>9807.7</v>
          </cell>
          <cell r="I138" t="str">
            <v>Pośrednie</v>
          </cell>
          <cell r="J138" t="str">
            <v>Remonty maszyn i urządzeń</v>
          </cell>
        </row>
        <row r="139">
          <cell r="A139" t="str">
            <v>11</v>
          </cell>
          <cell r="B139" t="str">
            <v>506 /1-11-266</v>
          </cell>
          <cell r="C139" t="str">
            <v>Prz‘dzalnia, Rem.w’.-žrodki tr</v>
          </cell>
          <cell r="D139">
            <v>0</v>
          </cell>
          <cell r="E139">
            <v>0</v>
          </cell>
          <cell r="F139">
            <v>413.52</v>
          </cell>
          <cell r="G139">
            <v>0</v>
          </cell>
          <cell r="H139">
            <v>413.52</v>
          </cell>
          <cell r="I139" t="str">
            <v>Pośrednie</v>
          </cell>
          <cell r="J139" t="str">
            <v>Remonty maszyn i urządzeń</v>
          </cell>
        </row>
        <row r="140">
          <cell r="A140" t="str">
            <v>11</v>
          </cell>
          <cell r="B140" t="str">
            <v>506 /1-11-267</v>
          </cell>
          <cell r="C140" t="str">
            <v>Prz‘dzalnia, Rem.w’.-poj.mecha</v>
          </cell>
          <cell r="D140">
            <v>0</v>
          </cell>
          <cell r="E140">
            <v>0</v>
          </cell>
          <cell r="F140">
            <v>357.96</v>
          </cell>
          <cell r="G140">
            <v>0</v>
          </cell>
          <cell r="H140">
            <v>357.96</v>
          </cell>
          <cell r="I140" t="str">
            <v>Pośrednie</v>
          </cell>
          <cell r="J140" t="str">
            <v>Remonty pozostałe</v>
          </cell>
        </row>
        <row r="141">
          <cell r="A141" t="str">
            <v>11</v>
          </cell>
          <cell r="B141" t="str">
            <v>506 /1-11-268</v>
          </cell>
          <cell r="C141" t="str">
            <v>Prz‘dzalnia, Rem.w’.-narz.i pr</v>
          </cell>
          <cell r="D141">
            <v>0</v>
          </cell>
          <cell r="E141">
            <v>0</v>
          </cell>
          <cell r="F141">
            <v>6371.25</v>
          </cell>
          <cell r="G141">
            <v>0</v>
          </cell>
          <cell r="H141">
            <v>6371.25</v>
          </cell>
          <cell r="I141" t="str">
            <v>Pośrednie</v>
          </cell>
          <cell r="J141" t="str">
            <v>Remonty pozostałe</v>
          </cell>
        </row>
        <row r="142">
          <cell r="A142" t="str">
            <v>11</v>
          </cell>
          <cell r="B142" t="str">
            <v>506 /1-11-311</v>
          </cell>
          <cell r="C142" t="str">
            <v>Prz‘dzalnia, Podatek od nieruc</v>
          </cell>
          <cell r="D142">
            <v>0</v>
          </cell>
          <cell r="E142">
            <v>0</v>
          </cell>
          <cell r="F142">
            <v>79231.05</v>
          </cell>
          <cell r="G142">
            <v>0</v>
          </cell>
          <cell r="H142">
            <v>79231.05</v>
          </cell>
          <cell r="I142" t="str">
            <v>Pośrednie</v>
          </cell>
          <cell r="J142" t="str">
            <v>Podatek od nieruchomości</v>
          </cell>
        </row>
        <row r="143">
          <cell r="A143" t="str">
            <v>11</v>
          </cell>
          <cell r="B143" t="str">
            <v>506 /1-11-312</v>
          </cell>
          <cell r="C143" t="str">
            <v>Prz‘dzalnia, Podatek gruntowy</v>
          </cell>
          <cell r="D143">
            <v>0</v>
          </cell>
          <cell r="E143">
            <v>0</v>
          </cell>
          <cell r="F143">
            <v>1994.53</v>
          </cell>
          <cell r="G143">
            <v>0</v>
          </cell>
          <cell r="H143">
            <v>1994.53</v>
          </cell>
          <cell r="I143" t="str">
            <v>Pośrednie</v>
          </cell>
          <cell r="J143" t="str">
            <v>Pozostałe koszty</v>
          </cell>
        </row>
        <row r="144">
          <cell r="A144" t="str">
            <v>11</v>
          </cell>
          <cell r="B144" t="str">
            <v>506 /1-11-322</v>
          </cell>
          <cell r="C144" t="str">
            <v>Prz‘dzalnia, Op’aty pozosta’e</v>
          </cell>
          <cell r="D144">
            <v>0</v>
          </cell>
          <cell r="E144">
            <v>0</v>
          </cell>
          <cell r="F144">
            <v>215.29</v>
          </cell>
          <cell r="G144">
            <v>0</v>
          </cell>
          <cell r="H144">
            <v>215.29</v>
          </cell>
          <cell r="I144" t="str">
            <v>Pośrednie</v>
          </cell>
          <cell r="J144" t="str">
            <v>Pozostałe koszty</v>
          </cell>
        </row>
        <row r="145">
          <cell r="A145" t="str">
            <v>11</v>
          </cell>
          <cell r="B145" t="str">
            <v>506 /1-11-410</v>
          </cell>
          <cell r="C145" t="str">
            <v>Prz‘dzalnia, Wynagr.-osobowy f</v>
          </cell>
          <cell r="D145">
            <v>0</v>
          </cell>
          <cell r="E145">
            <v>0</v>
          </cell>
          <cell r="F145">
            <v>192435.08</v>
          </cell>
          <cell r="G145">
            <v>0</v>
          </cell>
          <cell r="H145">
            <v>192435.08</v>
          </cell>
          <cell r="I145" t="str">
            <v>Pośrednie</v>
          </cell>
          <cell r="J145" t="str">
            <v>Wynagrodzenia pośr. z narz.</v>
          </cell>
        </row>
        <row r="146">
          <cell r="A146" t="str">
            <v>11</v>
          </cell>
          <cell r="B146" t="str">
            <v>506 /1-11-420</v>
          </cell>
          <cell r="C146" t="str">
            <v>Prz‘dzalnia, Wynagr.-bezosob.f</v>
          </cell>
          <cell r="D146">
            <v>0</v>
          </cell>
          <cell r="E146">
            <v>0</v>
          </cell>
          <cell r="F146">
            <v>1321</v>
          </cell>
          <cell r="G146">
            <v>0</v>
          </cell>
          <cell r="H146">
            <v>1321</v>
          </cell>
          <cell r="I146" t="str">
            <v>Pośrednie</v>
          </cell>
          <cell r="J146" t="str">
            <v>Pozostałe świad. na rzecz prac.</v>
          </cell>
        </row>
        <row r="147">
          <cell r="A147" t="str">
            <v>11</v>
          </cell>
          <cell r="B147" t="str">
            <v>506 /1-11-511</v>
          </cell>
          <cell r="C147" t="str">
            <v>Prz‘dzalnia, w.na rz.prac.-BH</v>
          </cell>
          <cell r="D147">
            <v>0</v>
          </cell>
          <cell r="E147">
            <v>0</v>
          </cell>
          <cell r="F147">
            <v>15782.98</v>
          </cell>
          <cell r="G147">
            <v>0</v>
          </cell>
          <cell r="H147">
            <v>15782.98</v>
          </cell>
          <cell r="I147" t="str">
            <v>Pośrednie</v>
          </cell>
          <cell r="J147" t="str">
            <v>Pozostałe świad. na rzecz prac.</v>
          </cell>
        </row>
        <row r="148">
          <cell r="A148" t="str">
            <v>11</v>
          </cell>
          <cell r="B148" t="str">
            <v>506 /1-11-521</v>
          </cell>
          <cell r="C148" t="str">
            <v>Prz‘dzalnia, w.na rz.prac.-na</v>
          </cell>
          <cell r="D148">
            <v>0</v>
          </cell>
          <cell r="E148">
            <v>0</v>
          </cell>
          <cell r="F148">
            <v>34663.59</v>
          </cell>
          <cell r="G148">
            <v>0</v>
          </cell>
          <cell r="H148">
            <v>34663.59</v>
          </cell>
          <cell r="I148" t="str">
            <v>Pośrednie</v>
          </cell>
          <cell r="J148" t="str">
            <v>Pozostałe świad. na rzecz prac.</v>
          </cell>
        </row>
        <row r="149">
          <cell r="A149" t="str">
            <v>11</v>
          </cell>
          <cell r="B149" t="str">
            <v>506 /1-11-522</v>
          </cell>
          <cell r="C149" t="str">
            <v>Prz‘dzalnia, w.na rz.prac.-na</v>
          </cell>
          <cell r="D149">
            <v>0</v>
          </cell>
          <cell r="E149">
            <v>0</v>
          </cell>
          <cell r="F149">
            <v>85003.8</v>
          </cell>
          <cell r="G149">
            <v>0</v>
          </cell>
          <cell r="H149">
            <v>85003.8</v>
          </cell>
          <cell r="I149" t="str">
            <v>Pośrednie</v>
          </cell>
          <cell r="J149" t="str">
            <v>Wynagrodzenia pośr. z narz.</v>
          </cell>
        </row>
        <row r="150">
          <cell r="A150" t="str">
            <v>11</v>
          </cell>
          <cell r="B150" t="str">
            <v>506 /1-11-531</v>
          </cell>
          <cell r="C150" t="str">
            <v>Prz‘dzalnia, w.na rz.prac.-sz</v>
          </cell>
          <cell r="D150">
            <v>0</v>
          </cell>
          <cell r="E150">
            <v>0</v>
          </cell>
          <cell r="F150">
            <v>2259</v>
          </cell>
          <cell r="G150">
            <v>0</v>
          </cell>
          <cell r="H150">
            <v>2259</v>
          </cell>
          <cell r="I150" t="str">
            <v>Pośrednie</v>
          </cell>
          <cell r="J150" t="str">
            <v>Pozostałe świad. na rzecz prac.</v>
          </cell>
        </row>
        <row r="151">
          <cell r="A151" t="str">
            <v>11</v>
          </cell>
          <cell r="B151" t="str">
            <v>506 /1-11-532</v>
          </cell>
          <cell r="C151" t="str">
            <v>Prz‘dzalnia, Sw.na rz.prac.-in</v>
          </cell>
          <cell r="D151">
            <v>0</v>
          </cell>
          <cell r="E151">
            <v>0</v>
          </cell>
          <cell r="F151">
            <v>7274.44</v>
          </cell>
          <cell r="G151">
            <v>0</v>
          </cell>
          <cell r="H151">
            <v>7274.44</v>
          </cell>
          <cell r="I151" t="str">
            <v>Pośrednie</v>
          </cell>
          <cell r="J151" t="str">
            <v>Pozostałe świad. na rzecz prac.</v>
          </cell>
        </row>
        <row r="152">
          <cell r="A152" t="str">
            <v>11</v>
          </cell>
          <cell r="B152" t="str">
            <v>506 /1-11-800</v>
          </cell>
          <cell r="C152" t="str">
            <v>Prz‘dzalnia, Koszty zakupu.</v>
          </cell>
          <cell r="D152">
            <v>0</v>
          </cell>
          <cell r="E152">
            <v>0</v>
          </cell>
          <cell r="F152">
            <v>1705.15</v>
          </cell>
          <cell r="G152">
            <v>0</v>
          </cell>
          <cell r="H152">
            <v>1705.15</v>
          </cell>
          <cell r="I152" t="str">
            <v>Pośrednie</v>
          </cell>
          <cell r="J152" t="str">
            <v>Pozostałe koszty</v>
          </cell>
        </row>
        <row r="153">
          <cell r="A153" t="str">
            <v>12</v>
          </cell>
          <cell r="B153" t="str">
            <v>500 /1-12-000</v>
          </cell>
          <cell r="C153" t="str">
            <v>Skr‘calnia, Roboty w toku</v>
          </cell>
          <cell r="D153">
            <v>9403.61</v>
          </cell>
          <cell r="E153">
            <v>0</v>
          </cell>
          <cell r="F153">
            <v>23882.42</v>
          </cell>
          <cell r="G153">
            <v>0</v>
          </cell>
          <cell r="H153">
            <v>-14478.809999999998</v>
          </cell>
          <cell r="I153" t="str">
            <v>Bezpośrednie</v>
          </cell>
          <cell r="J153" t="str">
            <v>Produkcja w toku</v>
          </cell>
        </row>
        <row r="154">
          <cell r="A154" t="str">
            <v>12</v>
          </cell>
          <cell r="B154" t="str">
            <v>500 /1-12-112</v>
          </cell>
          <cell r="C154" t="str">
            <v>Skr‘calnia, Zu§.prz‘dzy</v>
          </cell>
          <cell r="D154">
            <v>0</v>
          </cell>
          <cell r="E154">
            <v>0</v>
          </cell>
          <cell r="F154">
            <v>23460.06</v>
          </cell>
          <cell r="G154">
            <v>0</v>
          </cell>
          <cell r="H154">
            <v>23460.06</v>
          </cell>
          <cell r="I154" t="str">
            <v>Bezpośrednie</v>
          </cell>
          <cell r="J154" t="str">
            <v>Przędza z zakupu</v>
          </cell>
        </row>
        <row r="155">
          <cell r="A155" t="str">
            <v>12</v>
          </cell>
          <cell r="B155" t="str">
            <v>500 /1-12-113</v>
          </cell>
          <cell r="C155" t="str">
            <v>Skr‘calnia, Odpady</v>
          </cell>
          <cell r="D155">
            <v>0</v>
          </cell>
          <cell r="E155">
            <v>0</v>
          </cell>
          <cell r="F155">
            <v>-299.42</v>
          </cell>
          <cell r="G155">
            <v>0</v>
          </cell>
          <cell r="H155">
            <v>-299.42</v>
          </cell>
          <cell r="I155" t="str">
            <v>Bezpośrednie</v>
          </cell>
          <cell r="J155" t="str">
            <v>Odpady</v>
          </cell>
        </row>
        <row r="156">
          <cell r="A156" t="str">
            <v>12</v>
          </cell>
          <cell r="B156" t="str">
            <v>500 /1-12-122</v>
          </cell>
          <cell r="C156" t="str">
            <v>Skr‘calnia, Zu§.žr.pomocn.</v>
          </cell>
          <cell r="D156">
            <v>0</v>
          </cell>
          <cell r="E156">
            <v>0</v>
          </cell>
          <cell r="F156">
            <v>746</v>
          </cell>
          <cell r="G156">
            <v>0</v>
          </cell>
          <cell r="H156">
            <v>746</v>
          </cell>
          <cell r="I156" t="str">
            <v>Bezpośrednie</v>
          </cell>
          <cell r="J156" t="str">
            <v>Barwniki i środki pomocnicze</v>
          </cell>
        </row>
        <row r="157">
          <cell r="A157" t="str">
            <v>12</v>
          </cell>
          <cell r="B157" t="str">
            <v>500 /1-12-301</v>
          </cell>
          <cell r="C157" t="str">
            <v>Skr‘calnia, Zu§.prz.w’.-zgrz.</v>
          </cell>
          <cell r="D157">
            <v>0</v>
          </cell>
          <cell r="E157">
            <v>0</v>
          </cell>
          <cell r="F157">
            <v>31623.52</v>
          </cell>
          <cell r="G157">
            <v>0</v>
          </cell>
          <cell r="H157">
            <v>31623.52</v>
          </cell>
          <cell r="I157" t="str">
            <v>Bezpośrednie</v>
          </cell>
          <cell r="J157" t="str">
            <v>Przędza własna</v>
          </cell>
        </row>
        <row r="158">
          <cell r="A158" t="str">
            <v>12</v>
          </cell>
          <cell r="B158" t="str">
            <v>500 /1-12-302</v>
          </cell>
          <cell r="C158" t="str">
            <v>Skr‘calnia, Zu§.prz.w’.-p˘’cz.</v>
          </cell>
          <cell r="D158">
            <v>0</v>
          </cell>
          <cell r="E158">
            <v>0</v>
          </cell>
          <cell r="F158">
            <v>52677.08</v>
          </cell>
          <cell r="G158">
            <v>0</v>
          </cell>
          <cell r="H158">
            <v>52677.08</v>
          </cell>
          <cell r="I158" t="str">
            <v>Bezpośrednie</v>
          </cell>
          <cell r="J158" t="str">
            <v>Przędza własna</v>
          </cell>
        </row>
        <row r="159">
          <cell r="A159" t="str">
            <v>12</v>
          </cell>
          <cell r="B159" t="str">
            <v>500 /1-12-303</v>
          </cell>
          <cell r="C159" t="str">
            <v>Skr‘calnia, Zu§.prz.w’.-baw.</v>
          </cell>
          <cell r="D159">
            <v>0</v>
          </cell>
          <cell r="E159">
            <v>0</v>
          </cell>
          <cell r="F159">
            <v>18554.23</v>
          </cell>
          <cell r="G159">
            <v>0</v>
          </cell>
          <cell r="H159">
            <v>18554.23</v>
          </cell>
          <cell r="I159" t="str">
            <v>Bezpośrednie</v>
          </cell>
          <cell r="J159" t="str">
            <v>Przędza własna</v>
          </cell>
        </row>
        <row r="160">
          <cell r="A160" t="str">
            <v>12</v>
          </cell>
          <cell r="B160" t="str">
            <v>500 /1-12-410</v>
          </cell>
          <cell r="C160" t="str">
            <v>Skr‘calnia, Wynagr.-osobowy f.</v>
          </cell>
          <cell r="D160">
            <v>0</v>
          </cell>
          <cell r="E160">
            <v>0</v>
          </cell>
          <cell r="F160">
            <v>170489.88</v>
          </cell>
          <cell r="G160">
            <v>1297.06</v>
          </cell>
          <cell r="H160">
            <v>169192.82</v>
          </cell>
          <cell r="I160" t="str">
            <v>Bezpośrednie</v>
          </cell>
          <cell r="J160" t="str">
            <v>Wynagrodzenia bezp. z narz.</v>
          </cell>
        </row>
        <row r="161">
          <cell r="A161" t="str">
            <v>12</v>
          </cell>
          <cell r="B161" t="str">
            <v>500 /1-12-522</v>
          </cell>
          <cell r="C161" t="str">
            <v>Skr‘calnia, Narzuty na p’ace</v>
          </cell>
          <cell r="D161">
            <v>0</v>
          </cell>
          <cell r="E161">
            <v>0</v>
          </cell>
          <cell r="F161">
            <v>75210.69</v>
          </cell>
          <cell r="G161">
            <v>628.45</v>
          </cell>
          <cell r="H161">
            <v>74582.24</v>
          </cell>
          <cell r="I161" t="str">
            <v>Bezpośrednie</v>
          </cell>
          <cell r="J161" t="str">
            <v>Wynagrodzenia bezp. z narz.</v>
          </cell>
        </row>
        <row r="162">
          <cell r="A162" t="str">
            <v>12</v>
          </cell>
          <cell r="B162" t="str">
            <v>500 /1-12-800</v>
          </cell>
          <cell r="C162" t="str">
            <v>Skr‘calnia, koszty zakupu</v>
          </cell>
          <cell r="D162">
            <v>0</v>
          </cell>
          <cell r="E162">
            <v>0</v>
          </cell>
          <cell r="F162">
            <v>191.9</v>
          </cell>
          <cell r="G162">
            <v>0</v>
          </cell>
          <cell r="H162">
            <v>191.9</v>
          </cell>
          <cell r="I162" t="str">
            <v>Bezpośrednie</v>
          </cell>
          <cell r="J162" t="str">
            <v>Koszty zakupu</v>
          </cell>
        </row>
        <row r="163">
          <cell r="A163" t="str">
            <v>12</v>
          </cell>
          <cell r="B163" t="str">
            <v>505 /1-12-142</v>
          </cell>
          <cell r="C163" t="str">
            <v>Skr‘calnia, Mater.pozost.</v>
          </cell>
          <cell r="D163">
            <v>0</v>
          </cell>
          <cell r="E163">
            <v>0</v>
          </cell>
          <cell r="F163">
            <v>1049.61</v>
          </cell>
          <cell r="G163">
            <v>0</v>
          </cell>
          <cell r="H163">
            <v>1049.61</v>
          </cell>
          <cell r="I163" t="str">
            <v>Pośrednie</v>
          </cell>
          <cell r="J163" t="str">
            <v>Pozostałe materiały</v>
          </cell>
        </row>
        <row r="164">
          <cell r="A164" t="str">
            <v>12</v>
          </cell>
          <cell r="B164" t="str">
            <v>505 /1-12-151</v>
          </cell>
          <cell r="C164" t="str">
            <v>Skr‘calnia, Zu§.energ.elektr.</v>
          </cell>
          <cell r="D164">
            <v>0</v>
          </cell>
          <cell r="E164">
            <v>0</v>
          </cell>
          <cell r="F164">
            <v>12254.72</v>
          </cell>
          <cell r="G164">
            <v>0</v>
          </cell>
          <cell r="H164">
            <v>12254.72</v>
          </cell>
          <cell r="I164" t="str">
            <v>Pośrednie</v>
          </cell>
          <cell r="J164" t="str">
            <v>Energia elektryczna</v>
          </cell>
        </row>
        <row r="165">
          <cell r="A165" t="str">
            <v>12</v>
          </cell>
          <cell r="B165" t="str">
            <v>505 /1-12-800</v>
          </cell>
          <cell r="C165" t="str">
            <v>Skr‘calnia, Koszty zakupu.</v>
          </cell>
          <cell r="D165">
            <v>0</v>
          </cell>
          <cell r="E165">
            <v>0</v>
          </cell>
          <cell r="F165">
            <v>-36.28</v>
          </cell>
          <cell r="G165">
            <v>0</v>
          </cell>
          <cell r="H165">
            <v>-36.28</v>
          </cell>
          <cell r="I165" t="str">
            <v>Pośrednie</v>
          </cell>
          <cell r="J165" t="str">
            <v>Pozostałe koszty</v>
          </cell>
        </row>
        <row r="166">
          <cell r="A166" t="str">
            <v>12</v>
          </cell>
          <cell r="B166" t="str">
            <v>506 /1-12-010</v>
          </cell>
          <cell r="C166" t="str">
            <v>Skr‘calnia, Amortyz.žr.trwa’yc</v>
          </cell>
          <cell r="D166">
            <v>0</v>
          </cell>
          <cell r="E166">
            <v>0</v>
          </cell>
          <cell r="F166">
            <v>18530.64</v>
          </cell>
          <cell r="G166">
            <v>0</v>
          </cell>
          <cell r="H166">
            <v>18530.64</v>
          </cell>
          <cell r="I166" t="str">
            <v>Pośrednie</v>
          </cell>
          <cell r="J166" t="str">
            <v>Amortyzacja środków trwałych</v>
          </cell>
        </row>
        <row r="167">
          <cell r="A167" t="str">
            <v>12</v>
          </cell>
          <cell r="B167" t="str">
            <v>506 /1-12-142</v>
          </cell>
          <cell r="C167" t="str">
            <v>Skr‘calnia, Mater.pozost.</v>
          </cell>
          <cell r="D167">
            <v>0</v>
          </cell>
          <cell r="E167">
            <v>0</v>
          </cell>
          <cell r="F167">
            <v>16024.83</v>
          </cell>
          <cell r="G167">
            <v>0</v>
          </cell>
          <cell r="H167">
            <v>16024.83</v>
          </cell>
          <cell r="I167" t="str">
            <v>Pośrednie</v>
          </cell>
          <cell r="J167" t="str">
            <v>Pozostałe materiały</v>
          </cell>
        </row>
        <row r="168">
          <cell r="A168" t="str">
            <v>12</v>
          </cell>
          <cell r="B168" t="str">
            <v>506 /1-12-152</v>
          </cell>
          <cell r="C168" t="str">
            <v>Skr‘calnia, Zu§.wody</v>
          </cell>
          <cell r="D168">
            <v>0</v>
          </cell>
          <cell r="E168">
            <v>0</v>
          </cell>
          <cell r="F168">
            <v>2181.2</v>
          </cell>
          <cell r="G168">
            <v>0</v>
          </cell>
          <cell r="H168">
            <v>2181.2</v>
          </cell>
          <cell r="I168" t="str">
            <v>Pośrednie</v>
          </cell>
          <cell r="J168" t="str">
            <v>Woda-socjal.</v>
          </cell>
        </row>
        <row r="169">
          <cell r="A169" t="str">
            <v>12</v>
          </cell>
          <cell r="B169" t="str">
            <v>506 /1-12-153</v>
          </cell>
          <cell r="C169" t="str">
            <v>Skr‘calnia, Zu§.energ.ciepl.</v>
          </cell>
          <cell r="D169">
            <v>0</v>
          </cell>
          <cell r="E169">
            <v>0</v>
          </cell>
          <cell r="F169">
            <v>21615.31</v>
          </cell>
          <cell r="G169">
            <v>0</v>
          </cell>
          <cell r="H169">
            <v>21615.31</v>
          </cell>
          <cell r="I169" t="str">
            <v>Pośrednie</v>
          </cell>
          <cell r="J169" t="str">
            <v>Energia cieplna-ogrzew.</v>
          </cell>
        </row>
        <row r="170">
          <cell r="A170" t="str">
            <v>12</v>
          </cell>
          <cell r="B170" t="str">
            <v>506 /1-12-221</v>
          </cell>
          <cell r="C170" t="str">
            <v>Skr‘calnia, Us’.rem.-budynki</v>
          </cell>
          <cell r="D170">
            <v>0</v>
          </cell>
          <cell r="E170">
            <v>0</v>
          </cell>
          <cell r="F170">
            <v>80.88</v>
          </cell>
          <cell r="G170">
            <v>0</v>
          </cell>
          <cell r="H170">
            <v>80.88</v>
          </cell>
          <cell r="I170" t="str">
            <v>Pośrednie</v>
          </cell>
          <cell r="J170" t="str">
            <v>Remonty budynków i budowli</v>
          </cell>
        </row>
        <row r="171">
          <cell r="A171" t="str">
            <v>12</v>
          </cell>
          <cell r="B171" t="str">
            <v>506 /1-12-254</v>
          </cell>
          <cell r="C171" t="str">
            <v>Skr‘calnia, Us’.poz.-komunalne</v>
          </cell>
          <cell r="D171">
            <v>0</v>
          </cell>
          <cell r="E171">
            <v>0</v>
          </cell>
          <cell r="F171">
            <v>1737.14</v>
          </cell>
          <cell r="G171">
            <v>0</v>
          </cell>
          <cell r="H171">
            <v>1737.14</v>
          </cell>
          <cell r="I171" t="str">
            <v>Pośrednie</v>
          </cell>
          <cell r="J171" t="str">
            <v>Odbiór ścieków</v>
          </cell>
        </row>
        <row r="172">
          <cell r="A172" t="str">
            <v>12</v>
          </cell>
          <cell r="B172" t="str">
            <v>506 /1-12-259</v>
          </cell>
          <cell r="C172" t="str">
            <v>Skr‘calnia, Us’.poz.-inne</v>
          </cell>
          <cell r="D172">
            <v>0</v>
          </cell>
          <cell r="E172">
            <v>0</v>
          </cell>
          <cell r="F172">
            <v>300</v>
          </cell>
          <cell r="G172">
            <v>0</v>
          </cell>
          <cell r="H172">
            <v>300</v>
          </cell>
          <cell r="I172" t="str">
            <v>Pośrednie</v>
          </cell>
          <cell r="J172" t="str">
            <v>Pozostałe koszty</v>
          </cell>
        </row>
        <row r="173">
          <cell r="A173" t="str">
            <v>12</v>
          </cell>
          <cell r="B173" t="str">
            <v>506 /1-12-261</v>
          </cell>
          <cell r="C173" t="str">
            <v>Skr‘calnia, Rem.w’.-budynki</v>
          </cell>
          <cell r="D173">
            <v>0</v>
          </cell>
          <cell r="E173">
            <v>0</v>
          </cell>
          <cell r="F173">
            <v>3859.67</v>
          </cell>
          <cell r="G173">
            <v>0</v>
          </cell>
          <cell r="H173">
            <v>3859.67</v>
          </cell>
          <cell r="I173" t="str">
            <v>Pośrednie</v>
          </cell>
          <cell r="J173" t="str">
            <v>Remonty budynków i budowli</v>
          </cell>
        </row>
        <row r="174">
          <cell r="A174" t="str">
            <v>12</v>
          </cell>
          <cell r="B174" t="str">
            <v>506 /1-12-264</v>
          </cell>
          <cell r="C174" t="str">
            <v>Skr‘calnia, Rem.w’.-masz.i urz</v>
          </cell>
          <cell r="D174">
            <v>0</v>
          </cell>
          <cell r="E174">
            <v>0</v>
          </cell>
          <cell r="F174">
            <v>7539.09</v>
          </cell>
          <cell r="G174">
            <v>0</v>
          </cell>
          <cell r="H174">
            <v>7539.09</v>
          </cell>
          <cell r="I174" t="str">
            <v>Pośrednie</v>
          </cell>
          <cell r="J174" t="str">
            <v>Remonty maszyn i urządzeń</v>
          </cell>
        </row>
        <row r="175">
          <cell r="A175" t="str">
            <v>12</v>
          </cell>
          <cell r="B175" t="str">
            <v>506 /1-12-311</v>
          </cell>
          <cell r="C175" t="str">
            <v>Skr‘calnia, Podatek od nieruch</v>
          </cell>
          <cell r="D175">
            <v>0</v>
          </cell>
          <cell r="E175">
            <v>0</v>
          </cell>
          <cell r="F175">
            <v>4972.5</v>
          </cell>
          <cell r="G175">
            <v>0</v>
          </cell>
          <cell r="H175">
            <v>4972.5</v>
          </cell>
          <cell r="I175" t="str">
            <v>Pośrednie</v>
          </cell>
          <cell r="J175" t="str">
            <v>Podatek od nieruchomości</v>
          </cell>
        </row>
        <row r="176">
          <cell r="A176" t="str">
            <v>12</v>
          </cell>
          <cell r="B176" t="str">
            <v>506 /1-12-312</v>
          </cell>
          <cell r="C176" t="str">
            <v>Skr‘calnia, Podatek gruntowy</v>
          </cell>
          <cell r="D176">
            <v>0</v>
          </cell>
          <cell r="E176">
            <v>0</v>
          </cell>
          <cell r="F176">
            <v>125.13</v>
          </cell>
          <cell r="G176">
            <v>0</v>
          </cell>
          <cell r="H176">
            <v>125.13</v>
          </cell>
          <cell r="I176" t="str">
            <v>Pośrednie</v>
          </cell>
          <cell r="J176" t="str">
            <v>Pozostałe koszty</v>
          </cell>
        </row>
        <row r="177">
          <cell r="A177" t="str">
            <v>12</v>
          </cell>
          <cell r="B177" t="str">
            <v>506 /1-12-410</v>
          </cell>
          <cell r="C177" t="str">
            <v>Skr‘calnia, Wynagr.-osobowy f.</v>
          </cell>
          <cell r="D177">
            <v>0</v>
          </cell>
          <cell r="E177">
            <v>0</v>
          </cell>
          <cell r="F177">
            <v>72720.38</v>
          </cell>
          <cell r="G177">
            <v>0</v>
          </cell>
          <cell r="H177">
            <v>72720.38</v>
          </cell>
          <cell r="I177" t="str">
            <v>Pośrednie</v>
          </cell>
          <cell r="J177" t="str">
            <v>Wynagrodzenia pośr. z narz.</v>
          </cell>
        </row>
        <row r="178">
          <cell r="A178" t="str">
            <v>12</v>
          </cell>
          <cell r="B178" t="str">
            <v>506 /1-12-420</v>
          </cell>
          <cell r="C178" t="str">
            <v>Skr‘calnia, Wynagr.-bezosob.f.</v>
          </cell>
          <cell r="D178">
            <v>0</v>
          </cell>
          <cell r="E178">
            <v>0</v>
          </cell>
          <cell r="F178">
            <v>1051</v>
          </cell>
          <cell r="G178">
            <v>0</v>
          </cell>
          <cell r="H178">
            <v>1051</v>
          </cell>
          <cell r="I178" t="str">
            <v>Pośrednie</v>
          </cell>
          <cell r="J178" t="str">
            <v>Pozostałe świad. na rzecz prac.</v>
          </cell>
        </row>
        <row r="179">
          <cell r="A179" t="str">
            <v>12</v>
          </cell>
          <cell r="B179" t="str">
            <v>506 /1-12-511</v>
          </cell>
          <cell r="C179" t="str">
            <v>Skr‘calnia, w.na rz.prac.-BHP</v>
          </cell>
          <cell r="D179">
            <v>0</v>
          </cell>
          <cell r="E179">
            <v>0</v>
          </cell>
          <cell r="F179">
            <v>4703.47</v>
          </cell>
          <cell r="G179">
            <v>0</v>
          </cell>
          <cell r="H179">
            <v>4703.47</v>
          </cell>
          <cell r="I179" t="str">
            <v>Pośrednie</v>
          </cell>
          <cell r="J179" t="str">
            <v>Pozostałe świad. na rzecz prac.</v>
          </cell>
        </row>
        <row r="180">
          <cell r="A180" t="str">
            <v>12</v>
          </cell>
          <cell r="B180" t="str">
            <v>506 /1-12-521</v>
          </cell>
          <cell r="C180" t="str">
            <v>Skr‘calnia, w.na rz.prac.-nal</v>
          </cell>
          <cell r="D180">
            <v>0</v>
          </cell>
          <cell r="E180">
            <v>0</v>
          </cell>
          <cell r="F180">
            <v>11498.85</v>
          </cell>
          <cell r="G180">
            <v>0</v>
          </cell>
          <cell r="H180">
            <v>11498.85</v>
          </cell>
          <cell r="I180" t="str">
            <v>Pośrednie</v>
          </cell>
          <cell r="J180" t="str">
            <v>Pozostałe świad. na rzecz prac.</v>
          </cell>
        </row>
        <row r="181">
          <cell r="A181" t="str">
            <v>12</v>
          </cell>
          <cell r="B181" t="str">
            <v>506 /1-12-522</v>
          </cell>
          <cell r="C181" t="str">
            <v>Skr‘calnia, w.na rz.prac.-nar</v>
          </cell>
          <cell r="D181">
            <v>0</v>
          </cell>
          <cell r="E181">
            <v>0</v>
          </cell>
          <cell r="F181">
            <v>32108.14</v>
          </cell>
          <cell r="G181">
            <v>0</v>
          </cell>
          <cell r="H181">
            <v>32108.14</v>
          </cell>
          <cell r="I181" t="str">
            <v>Pośrednie</v>
          </cell>
          <cell r="J181" t="str">
            <v>Wynagrodzenia pośr. z narz.</v>
          </cell>
        </row>
        <row r="182">
          <cell r="A182" t="str">
            <v>12</v>
          </cell>
          <cell r="B182" t="str">
            <v>506 /1-12-532</v>
          </cell>
          <cell r="C182" t="str">
            <v>Skr‘calnia, w.na rz,prac.-inn</v>
          </cell>
          <cell r="D182">
            <v>0</v>
          </cell>
          <cell r="E182">
            <v>0</v>
          </cell>
          <cell r="F182">
            <v>144.5</v>
          </cell>
          <cell r="G182">
            <v>0</v>
          </cell>
          <cell r="H182">
            <v>144.5</v>
          </cell>
          <cell r="I182" t="str">
            <v>Pośrednie</v>
          </cell>
          <cell r="J182" t="str">
            <v>Pozostałe świad. na rzecz prac.</v>
          </cell>
        </row>
        <row r="183">
          <cell r="A183" t="str">
            <v>12</v>
          </cell>
          <cell r="B183" t="str">
            <v>506 /1-12-800</v>
          </cell>
          <cell r="C183" t="str">
            <v>Skr‘calnia, Koszty zakupu.</v>
          </cell>
          <cell r="D183">
            <v>0</v>
          </cell>
          <cell r="E183">
            <v>0</v>
          </cell>
          <cell r="F183">
            <v>562.14</v>
          </cell>
          <cell r="G183">
            <v>0</v>
          </cell>
          <cell r="H183">
            <v>562.14</v>
          </cell>
          <cell r="I183" t="str">
            <v>Pośrednie</v>
          </cell>
          <cell r="J183" t="str">
            <v>Pozostałe koszty</v>
          </cell>
        </row>
        <row r="184">
          <cell r="A184" t="str">
            <v>13</v>
          </cell>
          <cell r="B184" t="str">
            <v>500 /1-13-111</v>
          </cell>
          <cell r="C184" t="str">
            <v>Farbiarnia, Zu§.surowca</v>
          </cell>
          <cell r="D184">
            <v>5911.1</v>
          </cell>
          <cell r="E184">
            <v>0</v>
          </cell>
          <cell r="F184">
            <v>18551.05</v>
          </cell>
          <cell r="G184">
            <v>-410.45</v>
          </cell>
          <cell r="H184">
            <v>18961.5</v>
          </cell>
          <cell r="I184" t="str">
            <v>Bezpośrednie</v>
          </cell>
          <cell r="J184" t="str">
            <v>Surowiec</v>
          </cell>
        </row>
        <row r="185">
          <cell r="A185" t="str">
            <v>13</v>
          </cell>
          <cell r="B185" t="str">
            <v>500 /1-13-112</v>
          </cell>
          <cell r="C185" t="str">
            <v>Farbiarnia, Zu§.prz‘dzy z zak.</v>
          </cell>
          <cell r="D185">
            <v>6777.73</v>
          </cell>
          <cell r="E185">
            <v>0</v>
          </cell>
          <cell r="F185">
            <v>12583.47</v>
          </cell>
          <cell r="G185">
            <v>-3546.82</v>
          </cell>
          <cell r="H185">
            <v>16130.289999999999</v>
          </cell>
          <cell r="I185" t="str">
            <v>Bezpośrednie</v>
          </cell>
          <cell r="J185" t="str">
            <v>Przędza z zakupu</v>
          </cell>
        </row>
        <row r="186">
          <cell r="A186" t="str">
            <v>13</v>
          </cell>
          <cell r="B186" t="str">
            <v>500 /1-13-121</v>
          </cell>
          <cell r="C186" t="str">
            <v>Farbiarnia, Zu§.barwnik˘w</v>
          </cell>
          <cell r="D186">
            <v>0</v>
          </cell>
          <cell r="E186">
            <v>0</v>
          </cell>
          <cell r="F186">
            <v>462008.29</v>
          </cell>
          <cell r="G186">
            <v>462008.29</v>
          </cell>
          <cell r="H186">
            <v>0</v>
          </cell>
          <cell r="I186" t="str">
            <v>Bezpośrednie</v>
          </cell>
          <cell r="J186" t="str">
            <v>Barwniki i środki pomocnicze</v>
          </cell>
        </row>
        <row r="187">
          <cell r="A187" t="str">
            <v>13</v>
          </cell>
          <cell r="B187" t="str">
            <v>500 /1-13-122</v>
          </cell>
          <cell r="C187" t="str">
            <v>Farbiarnia, Zu§.žr.pomocn.</v>
          </cell>
          <cell r="D187">
            <v>0</v>
          </cell>
          <cell r="E187">
            <v>0</v>
          </cell>
          <cell r="F187">
            <v>98507.07</v>
          </cell>
          <cell r="G187">
            <v>98507.07</v>
          </cell>
          <cell r="H187">
            <v>0</v>
          </cell>
          <cell r="I187" t="str">
            <v>Bezpośrednie</v>
          </cell>
          <cell r="J187" t="str">
            <v>Barwniki i środki pomocnicze</v>
          </cell>
        </row>
        <row r="188">
          <cell r="A188" t="str">
            <v>13</v>
          </cell>
          <cell r="B188" t="str">
            <v>500 /1-13-410</v>
          </cell>
          <cell r="C188" t="str">
            <v>Farbiarnia, Wynagr.-osobowy f.</v>
          </cell>
          <cell r="D188">
            <v>0</v>
          </cell>
          <cell r="E188">
            <v>0</v>
          </cell>
          <cell r="F188">
            <v>143857.34</v>
          </cell>
          <cell r="G188">
            <v>143857.34</v>
          </cell>
          <cell r="H188">
            <v>0</v>
          </cell>
          <cell r="I188" t="str">
            <v>Bezpośrednie</v>
          </cell>
          <cell r="J188" t="str">
            <v>Wynagrodzenia bezp. z narz.</v>
          </cell>
        </row>
        <row r="189">
          <cell r="A189" t="str">
            <v>13</v>
          </cell>
          <cell r="B189" t="str">
            <v>500 /1-13-522</v>
          </cell>
          <cell r="C189" t="str">
            <v>Farbiarnia, Narzuty na p’ace</v>
          </cell>
          <cell r="D189">
            <v>0</v>
          </cell>
          <cell r="E189">
            <v>0</v>
          </cell>
          <cell r="F189">
            <v>63543.78</v>
          </cell>
          <cell r="G189">
            <v>63543.78</v>
          </cell>
          <cell r="H189">
            <v>0</v>
          </cell>
          <cell r="I189" t="str">
            <v>Bezpośrednie</v>
          </cell>
          <cell r="J189" t="str">
            <v>Wynagrodzenia bezp. z narz.</v>
          </cell>
        </row>
        <row r="190">
          <cell r="A190" t="str">
            <v>13</v>
          </cell>
          <cell r="B190" t="str">
            <v>500 /1-13-800</v>
          </cell>
          <cell r="C190" t="str">
            <v>Farbiarnia, Koszty zakupu</v>
          </cell>
          <cell r="D190">
            <v>0</v>
          </cell>
          <cell r="E190">
            <v>0</v>
          </cell>
          <cell r="F190">
            <v>15096.86</v>
          </cell>
          <cell r="G190">
            <v>15096.86</v>
          </cell>
          <cell r="H190">
            <v>0</v>
          </cell>
          <cell r="I190" t="str">
            <v>Bezpośrednie</v>
          </cell>
          <cell r="J190" t="str">
            <v>Koszty zakupu</v>
          </cell>
        </row>
        <row r="191">
          <cell r="A191" t="str">
            <v>13</v>
          </cell>
          <cell r="B191" t="str">
            <v>505 /1-13-114</v>
          </cell>
          <cell r="C191" t="str">
            <v>Farbiarnia, Tkanina</v>
          </cell>
          <cell r="D191">
            <v>0</v>
          </cell>
          <cell r="E191">
            <v>0</v>
          </cell>
          <cell r="F191">
            <v>872.47</v>
          </cell>
          <cell r="G191">
            <v>0</v>
          </cell>
          <cell r="H191">
            <v>872.47</v>
          </cell>
          <cell r="I191" t="str">
            <v>Pośrednie</v>
          </cell>
          <cell r="J191" t="str">
            <v>Pozostałe koszty</v>
          </cell>
        </row>
        <row r="192">
          <cell r="A192" t="str">
            <v>13</v>
          </cell>
          <cell r="B192" t="str">
            <v>505 /1-13-122</v>
          </cell>
          <cell r="C192" t="str">
            <v>Farbiarnia, Zu§.žr.pomocn.</v>
          </cell>
          <cell r="D192">
            <v>0</v>
          </cell>
          <cell r="E192">
            <v>0</v>
          </cell>
          <cell r="F192">
            <v>50.4</v>
          </cell>
          <cell r="G192">
            <v>0</v>
          </cell>
          <cell r="H192">
            <v>50.4</v>
          </cell>
          <cell r="I192" t="str">
            <v>Pośrednie</v>
          </cell>
          <cell r="J192" t="str">
            <v>Pozostałe koszty</v>
          </cell>
        </row>
        <row r="193">
          <cell r="A193" t="str">
            <v>13</v>
          </cell>
          <cell r="B193" t="str">
            <v>505 /1-13-142</v>
          </cell>
          <cell r="C193" t="str">
            <v>Farbiarnia, Mater.pozost.</v>
          </cell>
          <cell r="D193">
            <v>0</v>
          </cell>
          <cell r="E193">
            <v>0</v>
          </cell>
          <cell r="F193">
            <v>3994.26</v>
          </cell>
          <cell r="G193">
            <v>0</v>
          </cell>
          <cell r="H193">
            <v>3994.26</v>
          </cell>
          <cell r="I193" t="str">
            <v>Pośrednie</v>
          </cell>
          <cell r="J193" t="str">
            <v>Pozostałe materiały</v>
          </cell>
        </row>
        <row r="194">
          <cell r="A194" t="str">
            <v>13</v>
          </cell>
          <cell r="B194" t="str">
            <v>505 /1-13-151</v>
          </cell>
          <cell r="C194" t="str">
            <v>Farbiarnia, Zu§.energ.elektr.</v>
          </cell>
          <cell r="D194">
            <v>0</v>
          </cell>
          <cell r="E194">
            <v>0</v>
          </cell>
          <cell r="F194">
            <v>95812.48</v>
          </cell>
          <cell r="G194">
            <v>0</v>
          </cell>
          <cell r="H194">
            <v>95812.48</v>
          </cell>
          <cell r="I194" t="str">
            <v>Pośrednie</v>
          </cell>
          <cell r="J194" t="str">
            <v>Energia elektryczna</v>
          </cell>
        </row>
        <row r="195">
          <cell r="A195" t="str">
            <v>13</v>
          </cell>
          <cell r="B195" t="str">
            <v>505 /1-13-152</v>
          </cell>
          <cell r="C195" t="str">
            <v>Farbiarnia, Zu§.wody</v>
          </cell>
          <cell r="D195">
            <v>0</v>
          </cell>
          <cell r="E195">
            <v>0</v>
          </cell>
          <cell r="F195">
            <v>146878.21</v>
          </cell>
          <cell r="G195">
            <v>0</v>
          </cell>
          <cell r="H195">
            <v>146878.21</v>
          </cell>
          <cell r="I195" t="str">
            <v>Pośrednie</v>
          </cell>
          <cell r="J195" t="str">
            <v>Woda-techn.</v>
          </cell>
        </row>
        <row r="196">
          <cell r="A196" t="str">
            <v>13</v>
          </cell>
          <cell r="B196" t="str">
            <v>505 /1-13-153</v>
          </cell>
          <cell r="C196" t="str">
            <v>Farbiarnia, Zu§.energ.ciepl.</v>
          </cell>
          <cell r="D196">
            <v>0</v>
          </cell>
          <cell r="E196">
            <v>0</v>
          </cell>
          <cell r="F196">
            <v>446533.77</v>
          </cell>
          <cell r="G196">
            <v>0</v>
          </cell>
          <cell r="H196">
            <v>446533.77</v>
          </cell>
          <cell r="I196" t="str">
            <v>Pośrednie</v>
          </cell>
          <cell r="J196" t="str">
            <v>Energia cieplna-techn.</v>
          </cell>
        </row>
        <row r="197">
          <cell r="A197" t="str">
            <v>13</v>
          </cell>
          <cell r="B197" t="str">
            <v>505 /1-13-254</v>
          </cell>
          <cell r="C197" t="str">
            <v>Farbiarnia, Us’.poz.-komunalne</v>
          </cell>
          <cell r="D197">
            <v>0</v>
          </cell>
          <cell r="E197">
            <v>0</v>
          </cell>
          <cell r="F197">
            <v>87022.42</v>
          </cell>
          <cell r="G197">
            <v>0</v>
          </cell>
          <cell r="H197">
            <v>87022.42</v>
          </cell>
          <cell r="I197" t="str">
            <v>Pośrednie</v>
          </cell>
          <cell r="J197" t="str">
            <v>Usługi komunalne</v>
          </cell>
        </row>
        <row r="198">
          <cell r="A198" t="str">
            <v>13</v>
          </cell>
          <cell r="B198" t="str">
            <v>505 /1-13-800</v>
          </cell>
          <cell r="C198" t="str">
            <v>Farbiarnia, k-ty zakupu</v>
          </cell>
          <cell r="D198">
            <v>0</v>
          </cell>
          <cell r="E198">
            <v>0</v>
          </cell>
          <cell r="F198">
            <v>62.36</v>
          </cell>
          <cell r="G198">
            <v>0</v>
          </cell>
          <cell r="H198">
            <v>62.36</v>
          </cell>
          <cell r="I198" t="str">
            <v>Pośrednie</v>
          </cell>
          <cell r="J198" t="str">
            <v>Pozostałe koszty</v>
          </cell>
        </row>
        <row r="199">
          <cell r="A199" t="str">
            <v>13</v>
          </cell>
          <cell r="B199" t="str">
            <v>506 /1-13-010</v>
          </cell>
          <cell r="C199" t="str">
            <v>Farbiarnia, Amortyz.žr.trwa’yc</v>
          </cell>
          <cell r="D199">
            <v>0</v>
          </cell>
          <cell r="E199">
            <v>0</v>
          </cell>
          <cell r="F199">
            <v>51451.66</v>
          </cell>
          <cell r="G199">
            <v>0</v>
          </cell>
          <cell r="H199">
            <v>51451.66</v>
          </cell>
          <cell r="I199" t="str">
            <v>Pośrednie</v>
          </cell>
          <cell r="J199" t="str">
            <v>Amortyzacja środków trwałych</v>
          </cell>
        </row>
        <row r="200">
          <cell r="A200" t="str">
            <v>13</v>
          </cell>
          <cell r="B200" t="str">
            <v>506 /1-13-141</v>
          </cell>
          <cell r="C200" t="str">
            <v>Farbiarnia, Mater.biurowe</v>
          </cell>
          <cell r="D200">
            <v>0</v>
          </cell>
          <cell r="E200">
            <v>0</v>
          </cell>
          <cell r="F200">
            <v>220.66</v>
          </cell>
          <cell r="G200">
            <v>0</v>
          </cell>
          <cell r="H200">
            <v>220.66</v>
          </cell>
          <cell r="I200" t="str">
            <v>Pośrednie</v>
          </cell>
          <cell r="J200" t="str">
            <v>Pozostałe koszty</v>
          </cell>
        </row>
        <row r="201">
          <cell r="A201" t="str">
            <v>13</v>
          </cell>
          <cell r="B201" t="str">
            <v>506 /1-13-142</v>
          </cell>
          <cell r="C201" t="str">
            <v>Farbiarnia, Mater.pozost.</v>
          </cell>
          <cell r="D201">
            <v>0</v>
          </cell>
          <cell r="E201">
            <v>0</v>
          </cell>
          <cell r="F201">
            <v>31216.03</v>
          </cell>
          <cell r="G201">
            <v>0</v>
          </cell>
          <cell r="H201">
            <v>31216.03</v>
          </cell>
          <cell r="I201" t="str">
            <v>Pośrednie</v>
          </cell>
          <cell r="J201" t="str">
            <v>Pozostałe materiały</v>
          </cell>
        </row>
        <row r="202">
          <cell r="A202" t="str">
            <v>13</v>
          </cell>
          <cell r="B202" t="str">
            <v>506 /1-13-152</v>
          </cell>
          <cell r="C202" t="str">
            <v>Farbiarnia, Zu§.wody</v>
          </cell>
          <cell r="D202">
            <v>0</v>
          </cell>
          <cell r="E202">
            <v>0</v>
          </cell>
          <cell r="F202">
            <v>1016.7</v>
          </cell>
          <cell r="G202">
            <v>0</v>
          </cell>
          <cell r="H202">
            <v>1016.7</v>
          </cell>
          <cell r="I202" t="str">
            <v>Pośrednie</v>
          </cell>
          <cell r="J202" t="str">
            <v>Woda-socjal.</v>
          </cell>
        </row>
        <row r="203">
          <cell r="A203" t="str">
            <v>13</v>
          </cell>
          <cell r="B203" t="str">
            <v>506 /1-13-153</v>
          </cell>
          <cell r="C203" t="str">
            <v>Farbiarnia, Zu§.energ.ciepl.</v>
          </cell>
          <cell r="D203">
            <v>0</v>
          </cell>
          <cell r="E203">
            <v>0</v>
          </cell>
          <cell r="F203">
            <v>21615.3</v>
          </cell>
          <cell r="G203">
            <v>0</v>
          </cell>
          <cell r="H203">
            <v>21615.3</v>
          </cell>
          <cell r="I203" t="str">
            <v>Pośrednie</v>
          </cell>
          <cell r="J203" t="str">
            <v>Energia cieplna-ogrzew.</v>
          </cell>
        </row>
        <row r="204">
          <cell r="A204" t="str">
            <v>13</v>
          </cell>
          <cell r="B204" t="str">
            <v>506 /1-13-215</v>
          </cell>
          <cell r="C204" t="str">
            <v>Farbiarnia, Us’.transp.-w’asne</v>
          </cell>
          <cell r="D204">
            <v>0</v>
          </cell>
          <cell r="E204">
            <v>0</v>
          </cell>
          <cell r="F204">
            <v>236.13</v>
          </cell>
          <cell r="G204">
            <v>0</v>
          </cell>
          <cell r="H204">
            <v>236.13</v>
          </cell>
          <cell r="I204" t="str">
            <v>Pośrednie</v>
          </cell>
          <cell r="J204" t="str">
            <v>Pozostałe koszty</v>
          </cell>
        </row>
        <row r="205">
          <cell r="A205" t="str">
            <v>13</v>
          </cell>
          <cell r="B205" t="str">
            <v>506 /1-13-221</v>
          </cell>
          <cell r="C205" t="str">
            <v>Farbiarnia, Us’.rem.-budynki</v>
          </cell>
          <cell r="D205">
            <v>0</v>
          </cell>
          <cell r="E205">
            <v>0</v>
          </cell>
          <cell r="F205">
            <v>17879.38</v>
          </cell>
          <cell r="G205">
            <v>0</v>
          </cell>
          <cell r="H205">
            <v>17879.38</v>
          </cell>
          <cell r="I205" t="str">
            <v>Pośrednie</v>
          </cell>
          <cell r="J205" t="str">
            <v>Remonty budynków i budowli</v>
          </cell>
        </row>
        <row r="206">
          <cell r="A206" t="str">
            <v>13</v>
          </cell>
          <cell r="B206" t="str">
            <v>506 /1-13-224</v>
          </cell>
          <cell r="C206" t="str">
            <v>Farbiarnia, Us’.rem.-masz.i ur</v>
          </cell>
          <cell r="D206">
            <v>0</v>
          </cell>
          <cell r="E206">
            <v>0</v>
          </cell>
          <cell r="F206">
            <v>5886.25</v>
          </cell>
          <cell r="G206">
            <v>0</v>
          </cell>
          <cell r="H206">
            <v>5886.25</v>
          </cell>
          <cell r="I206" t="str">
            <v>Pośrednie</v>
          </cell>
          <cell r="J206" t="str">
            <v>Remonty maszyn i urządzeń</v>
          </cell>
        </row>
        <row r="207">
          <cell r="A207" t="str">
            <v>13</v>
          </cell>
          <cell r="B207" t="str">
            <v>506 /1-13-225</v>
          </cell>
          <cell r="C207" t="str">
            <v>Farbiarnia, Us’.rem.-poz.masz.</v>
          </cell>
          <cell r="D207">
            <v>0</v>
          </cell>
          <cell r="E207">
            <v>0</v>
          </cell>
          <cell r="F207">
            <v>6216.74</v>
          </cell>
          <cell r="G207">
            <v>0</v>
          </cell>
          <cell r="H207">
            <v>6216.74</v>
          </cell>
          <cell r="I207" t="str">
            <v>Pośrednie</v>
          </cell>
          <cell r="J207" t="str">
            <v>Remonty maszyn i urządzeń</v>
          </cell>
        </row>
        <row r="208">
          <cell r="A208" t="str">
            <v>13</v>
          </cell>
          <cell r="B208" t="str">
            <v>506 /1-13-241</v>
          </cell>
          <cell r="C208" t="str">
            <v>Farbiarnia, Us’.’†czn.-rozmowy</v>
          </cell>
          <cell r="D208">
            <v>0</v>
          </cell>
          <cell r="E208">
            <v>0</v>
          </cell>
          <cell r="F208">
            <v>117.54</v>
          </cell>
          <cell r="G208">
            <v>0</v>
          </cell>
          <cell r="H208">
            <v>117.54</v>
          </cell>
          <cell r="I208" t="str">
            <v>Pośrednie</v>
          </cell>
          <cell r="J208" t="str">
            <v>Pozostałe koszty</v>
          </cell>
        </row>
        <row r="209">
          <cell r="A209" t="str">
            <v>13</v>
          </cell>
          <cell r="B209" t="str">
            <v>506 /1-13-251</v>
          </cell>
          <cell r="C209" t="str">
            <v>Farbiarnia, Us’.poz.-admin.-bi</v>
          </cell>
          <cell r="D209">
            <v>0</v>
          </cell>
          <cell r="E209">
            <v>0</v>
          </cell>
          <cell r="F209">
            <v>30.33</v>
          </cell>
          <cell r="G209">
            <v>0</v>
          </cell>
          <cell r="H209">
            <v>30.33</v>
          </cell>
          <cell r="I209" t="str">
            <v>Pośrednie</v>
          </cell>
          <cell r="J209" t="str">
            <v>Pozostałe koszty</v>
          </cell>
        </row>
        <row r="210">
          <cell r="A210" t="str">
            <v>13</v>
          </cell>
          <cell r="B210" t="str">
            <v>506 /1-13-254</v>
          </cell>
          <cell r="C210" t="str">
            <v>Farbiarnia, Us’.poz.-komunalne</v>
          </cell>
          <cell r="D210">
            <v>0</v>
          </cell>
          <cell r="E210">
            <v>0</v>
          </cell>
          <cell r="F210">
            <v>1560.4</v>
          </cell>
          <cell r="G210">
            <v>0</v>
          </cell>
          <cell r="H210">
            <v>1560.4</v>
          </cell>
          <cell r="I210" t="str">
            <v>Pośrednie</v>
          </cell>
          <cell r="J210" t="str">
            <v>Odbiór ścieków</v>
          </cell>
        </row>
        <row r="211">
          <cell r="A211" t="str">
            <v>13</v>
          </cell>
          <cell r="B211" t="str">
            <v>506 /1-13-257</v>
          </cell>
          <cell r="C211" t="str">
            <v>Farbiarnia, Us’.poz.-"Leasing"</v>
          </cell>
          <cell r="D211">
            <v>0</v>
          </cell>
          <cell r="E211">
            <v>0</v>
          </cell>
          <cell r="F211">
            <v>3110.43</v>
          </cell>
          <cell r="G211">
            <v>0</v>
          </cell>
          <cell r="H211">
            <v>3110.43</v>
          </cell>
          <cell r="I211" t="str">
            <v>Pośrednie</v>
          </cell>
          <cell r="J211" t="str">
            <v>Pozostałe koszty</v>
          </cell>
        </row>
        <row r="212">
          <cell r="A212" t="str">
            <v>13</v>
          </cell>
          <cell r="B212" t="str">
            <v>506 /1-13-259</v>
          </cell>
          <cell r="C212" t="str">
            <v>Farbiarnia, Us’.poz.-inne</v>
          </cell>
          <cell r="D212">
            <v>0</v>
          </cell>
          <cell r="E212">
            <v>0</v>
          </cell>
          <cell r="F212">
            <v>304</v>
          </cell>
          <cell r="G212">
            <v>0</v>
          </cell>
          <cell r="H212">
            <v>304</v>
          </cell>
          <cell r="I212" t="str">
            <v>Pośrednie</v>
          </cell>
          <cell r="J212" t="str">
            <v>Pozostałe koszty</v>
          </cell>
        </row>
        <row r="213">
          <cell r="A213" t="str">
            <v>13</v>
          </cell>
          <cell r="B213" t="str">
            <v>506 /1-13-261</v>
          </cell>
          <cell r="C213" t="str">
            <v>Farbiarnia, Rem.w’.-budynki</v>
          </cell>
          <cell r="D213">
            <v>0</v>
          </cell>
          <cell r="E213">
            <v>0</v>
          </cell>
          <cell r="F213">
            <v>21313.31</v>
          </cell>
          <cell r="G213">
            <v>0</v>
          </cell>
          <cell r="H213">
            <v>21313.31</v>
          </cell>
          <cell r="I213" t="str">
            <v>Pośrednie</v>
          </cell>
          <cell r="J213" t="str">
            <v>Remonty budynków i budowli</v>
          </cell>
        </row>
        <row r="214">
          <cell r="A214" t="str">
            <v>13</v>
          </cell>
          <cell r="B214" t="str">
            <v>506 /1-13-264</v>
          </cell>
          <cell r="C214" t="str">
            <v>Farbiarnia, Rem.w’.-masz.i urz</v>
          </cell>
          <cell r="D214">
            <v>0</v>
          </cell>
          <cell r="E214">
            <v>0</v>
          </cell>
          <cell r="F214">
            <v>30607.27</v>
          </cell>
          <cell r="G214">
            <v>0</v>
          </cell>
          <cell r="H214">
            <v>30607.27</v>
          </cell>
          <cell r="I214" t="str">
            <v>Pośrednie</v>
          </cell>
          <cell r="J214" t="str">
            <v>Remonty maszyn i urządzeń</v>
          </cell>
        </row>
        <row r="215">
          <cell r="A215" t="str">
            <v>13</v>
          </cell>
          <cell r="B215" t="str">
            <v>506 /1-13-265</v>
          </cell>
          <cell r="C215" t="str">
            <v>Farbiarnia, Rem.w’.-poz.masz.i</v>
          </cell>
          <cell r="D215">
            <v>0</v>
          </cell>
          <cell r="E215">
            <v>0</v>
          </cell>
          <cell r="F215">
            <v>11114.46</v>
          </cell>
          <cell r="G215">
            <v>0</v>
          </cell>
          <cell r="H215">
            <v>11114.46</v>
          </cell>
          <cell r="I215" t="str">
            <v>Pośrednie</v>
          </cell>
          <cell r="J215" t="str">
            <v>Remonty maszyn i urządzeń</v>
          </cell>
        </row>
        <row r="216">
          <cell r="A216" t="str">
            <v>13</v>
          </cell>
          <cell r="B216" t="str">
            <v>506 /1-13-268</v>
          </cell>
          <cell r="C216" t="str">
            <v>Farbiarnia, Rem.w’.-narz.i prz</v>
          </cell>
          <cell r="D216">
            <v>0</v>
          </cell>
          <cell r="E216">
            <v>0</v>
          </cell>
          <cell r="F216">
            <v>3693.05</v>
          </cell>
          <cell r="G216">
            <v>0</v>
          </cell>
          <cell r="H216">
            <v>3693.05</v>
          </cell>
          <cell r="I216" t="str">
            <v>Pośrednie</v>
          </cell>
          <cell r="J216" t="str">
            <v>Remonty pozostałe</v>
          </cell>
        </row>
        <row r="217">
          <cell r="A217" t="str">
            <v>13</v>
          </cell>
          <cell r="B217" t="str">
            <v>506 /1-13-311</v>
          </cell>
          <cell r="C217" t="str">
            <v>Farbiarnia, Podatek od nieruch</v>
          </cell>
          <cell r="D217">
            <v>0</v>
          </cell>
          <cell r="E217">
            <v>0</v>
          </cell>
          <cell r="F217">
            <v>16524</v>
          </cell>
          <cell r="G217">
            <v>0</v>
          </cell>
          <cell r="H217">
            <v>16524</v>
          </cell>
          <cell r="I217" t="str">
            <v>Pośrednie</v>
          </cell>
          <cell r="J217" t="str">
            <v>Podatek od nieruchomości</v>
          </cell>
        </row>
        <row r="218">
          <cell r="A218" t="str">
            <v>13</v>
          </cell>
          <cell r="B218" t="str">
            <v>506 /1-13-312</v>
          </cell>
          <cell r="C218" t="str">
            <v>Farbiarnia, Podatek gruntowy</v>
          </cell>
          <cell r="D218">
            <v>0</v>
          </cell>
          <cell r="E218">
            <v>0</v>
          </cell>
          <cell r="F218">
            <v>416.35</v>
          </cell>
          <cell r="G218">
            <v>0</v>
          </cell>
          <cell r="H218">
            <v>416.35</v>
          </cell>
          <cell r="I218" t="str">
            <v>Pośrednie</v>
          </cell>
          <cell r="J218" t="str">
            <v>Pozostałe koszty</v>
          </cell>
        </row>
        <row r="219">
          <cell r="A219" t="str">
            <v>13</v>
          </cell>
          <cell r="B219" t="str">
            <v>506 /1-13-322</v>
          </cell>
          <cell r="C219" t="str">
            <v>Farbiarnia, Op’aty pozosta’e</v>
          </cell>
          <cell r="D219">
            <v>0</v>
          </cell>
          <cell r="E219">
            <v>0</v>
          </cell>
          <cell r="F219">
            <v>17820</v>
          </cell>
          <cell r="G219">
            <v>0</v>
          </cell>
          <cell r="H219">
            <v>17820</v>
          </cell>
          <cell r="I219" t="str">
            <v>Pośrednie</v>
          </cell>
          <cell r="J219" t="str">
            <v>Pozostałe opłaty</v>
          </cell>
        </row>
        <row r="220">
          <cell r="A220" t="str">
            <v>13</v>
          </cell>
          <cell r="B220" t="str">
            <v>506 /1-13-410</v>
          </cell>
          <cell r="C220" t="str">
            <v>Farbiarnia, Wynagr.-osobowy f.</v>
          </cell>
          <cell r="D220">
            <v>0</v>
          </cell>
          <cell r="E220">
            <v>0</v>
          </cell>
          <cell r="F220">
            <v>86333.5</v>
          </cell>
          <cell r="G220">
            <v>0</v>
          </cell>
          <cell r="H220">
            <v>86333.5</v>
          </cell>
          <cell r="I220" t="str">
            <v>Pośrednie</v>
          </cell>
          <cell r="J220" t="str">
            <v>Wynagrodzenia pośr. z narz.</v>
          </cell>
        </row>
        <row r="221">
          <cell r="A221" t="str">
            <v>13</v>
          </cell>
          <cell r="B221" t="str">
            <v>506 /1-13-511</v>
          </cell>
          <cell r="C221" t="str">
            <v>Farbiarnia, w.na rz.prac.-BHP</v>
          </cell>
          <cell r="D221">
            <v>0</v>
          </cell>
          <cell r="E221">
            <v>0</v>
          </cell>
          <cell r="F221">
            <v>4953.01</v>
          </cell>
          <cell r="G221">
            <v>0</v>
          </cell>
          <cell r="H221">
            <v>4953.01</v>
          </cell>
          <cell r="I221" t="str">
            <v>Pośrednie</v>
          </cell>
          <cell r="J221" t="str">
            <v>Pozostałe świad. na rzecz prac.</v>
          </cell>
        </row>
        <row r="222">
          <cell r="A222" t="str">
            <v>13</v>
          </cell>
          <cell r="B222" t="str">
            <v>506 /1-13-521</v>
          </cell>
          <cell r="C222" t="str">
            <v>Farbiarnia, w.na rz.prac.-nal</v>
          </cell>
          <cell r="D222">
            <v>0</v>
          </cell>
          <cell r="E222">
            <v>0</v>
          </cell>
          <cell r="F222">
            <v>9036.09</v>
          </cell>
          <cell r="G222">
            <v>0</v>
          </cell>
          <cell r="H222">
            <v>9036.09</v>
          </cell>
          <cell r="I222" t="str">
            <v>Pośrednie</v>
          </cell>
          <cell r="J222" t="str">
            <v>Pozostałe świad. na rzecz prac.</v>
          </cell>
        </row>
        <row r="223">
          <cell r="A223" t="str">
            <v>13</v>
          </cell>
          <cell r="B223" t="str">
            <v>506 /1-13-522</v>
          </cell>
          <cell r="C223" t="str">
            <v>Farbiarnia, w.na rz.prac.-nar</v>
          </cell>
          <cell r="D223">
            <v>0</v>
          </cell>
          <cell r="E223">
            <v>0</v>
          </cell>
          <cell r="F223">
            <v>38178.82</v>
          </cell>
          <cell r="G223">
            <v>0</v>
          </cell>
          <cell r="H223">
            <v>38178.82</v>
          </cell>
          <cell r="I223" t="str">
            <v>Pośrednie</v>
          </cell>
          <cell r="J223" t="str">
            <v>Wynagrodzenia pośr. z narz.</v>
          </cell>
        </row>
        <row r="224">
          <cell r="A224" t="str">
            <v>13</v>
          </cell>
          <cell r="B224" t="str">
            <v>506 /1-13-531</v>
          </cell>
          <cell r="C224" t="str">
            <v>Farbiarnia, w.na rz.prac.-szk</v>
          </cell>
          <cell r="D224">
            <v>0</v>
          </cell>
          <cell r="E224">
            <v>0</v>
          </cell>
          <cell r="F224">
            <v>366</v>
          </cell>
          <cell r="G224">
            <v>0</v>
          </cell>
          <cell r="H224">
            <v>366</v>
          </cell>
          <cell r="I224" t="str">
            <v>Pośrednie</v>
          </cell>
          <cell r="J224" t="str">
            <v>Pozostałe świad. na rzecz prac.</v>
          </cell>
        </row>
        <row r="225">
          <cell r="A225" t="str">
            <v>13</v>
          </cell>
          <cell r="B225" t="str">
            <v>506 /1-13-532</v>
          </cell>
          <cell r="C225" t="str">
            <v>Farbiarnia, w.na rz.prac.-inn</v>
          </cell>
          <cell r="D225">
            <v>0</v>
          </cell>
          <cell r="E225">
            <v>0</v>
          </cell>
          <cell r="F225">
            <v>1699.4</v>
          </cell>
          <cell r="G225">
            <v>0</v>
          </cell>
          <cell r="H225">
            <v>1699.4</v>
          </cell>
          <cell r="I225" t="str">
            <v>Pośrednie</v>
          </cell>
          <cell r="J225" t="str">
            <v>Pozostałe świad. na rzecz prac.</v>
          </cell>
        </row>
        <row r="226">
          <cell r="A226" t="str">
            <v>13</v>
          </cell>
          <cell r="B226" t="str">
            <v>506 /1-13-761</v>
          </cell>
          <cell r="C226" t="str">
            <v>Farbiarnia, Ubezp.maj†tkowe</v>
          </cell>
          <cell r="D226">
            <v>0</v>
          </cell>
          <cell r="E226">
            <v>0</v>
          </cell>
          <cell r="F226">
            <v>165.08</v>
          </cell>
          <cell r="G226">
            <v>0</v>
          </cell>
          <cell r="H226">
            <v>165.08</v>
          </cell>
          <cell r="I226" t="str">
            <v>Pośrednie</v>
          </cell>
          <cell r="J226" t="str">
            <v>Pozostałe koszty</v>
          </cell>
        </row>
        <row r="227">
          <cell r="A227" t="str">
            <v>13</v>
          </cell>
          <cell r="B227" t="str">
            <v>506 /1-13-800</v>
          </cell>
          <cell r="C227" t="str">
            <v>Farbiarnia, Koszty zakupu.</v>
          </cell>
          <cell r="D227">
            <v>0</v>
          </cell>
          <cell r="E227">
            <v>0</v>
          </cell>
          <cell r="F227">
            <v>777.98</v>
          </cell>
          <cell r="G227">
            <v>0</v>
          </cell>
          <cell r="H227">
            <v>777.98</v>
          </cell>
          <cell r="I227" t="str">
            <v>Pośrednie</v>
          </cell>
          <cell r="J227" t="str">
            <v>Pozostałe koszty</v>
          </cell>
        </row>
        <row r="228">
          <cell r="A228" t="str">
            <v>16</v>
          </cell>
          <cell r="B228" t="str">
            <v>500 /1-16-000</v>
          </cell>
          <cell r="C228" t="str">
            <v>Dziewiarnia, Roboty w toku</v>
          </cell>
          <cell r="D228">
            <v>0</v>
          </cell>
          <cell r="E228">
            <v>0</v>
          </cell>
          <cell r="F228">
            <v>67996.21</v>
          </cell>
          <cell r="G228">
            <v>0</v>
          </cell>
          <cell r="H228">
            <v>-67996.21</v>
          </cell>
          <cell r="I228" t="str">
            <v>Bezpośrednie</v>
          </cell>
          <cell r="J228" t="str">
            <v>Produkcja w toku</v>
          </cell>
        </row>
        <row r="229">
          <cell r="A229" t="str">
            <v>16</v>
          </cell>
          <cell r="B229" t="str">
            <v>500 /1-16-112</v>
          </cell>
          <cell r="C229" t="str">
            <v>Dziewiarnia, Zu§.prz‘dzy z zak</v>
          </cell>
          <cell r="D229">
            <v>0</v>
          </cell>
          <cell r="E229">
            <v>0</v>
          </cell>
          <cell r="F229">
            <v>128337.27</v>
          </cell>
          <cell r="G229">
            <v>0</v>
          </cell>
          <cell r="H229">
            <v>128337.27</v>
          </cell>
          <cell r="I229" t="str">
            <v>Bezpośrednie</v>
          </cell>
          <cell r="J229" t="str">
            <v>Przędza z zakupu</v>
          </cell>
        </row>
        <row r="230">
          <cell r="A230" t="str">
            <v>16</v>
          </cell>
          <cell r="B230" t="str">
            <v>500 /1-16-410</v>
          </cell>
          <cell r="C230" t="str">
            <v>Dziewiarnia, Wynagr.-osobowy f</v>
          </cell>
          <cell r="D230">
            <v>0</v>
          </cell>
          <cell r="E230">
            <v>0</v>
          </cell>
          <cell r="F230">
            <v>5210.5</v>
          </cell>
          <cell r="G230">
            <v>0</v>
          </cell>
          <cell r="H230">
            <v>5210.5</v>
          </cell>
          <cell r="I230" t="str">
            <v>Bezpośrednie</v>
          </cell>
          <cell r="J230" t="str">
            <v>Wynagrodzenia bezp. z narz.</v>
          </cell>
        </row>
        <row r="231">
          <cell r="A231" t="str">
            <v>16</v>
          </cell>
          <cell r="B231" t="str">
            <v>500 /1-16-522</v>
          </cell>
          <cell r="C231" t="str">
            <v>Dziewiarnia, w.na rz.prac.-na</v>
          </cell>
          <cell r="D231">
            <v>0</v>
          </cell>
          <cell r="E231">
            <v>0</v>
          </cell>
          <cell r="F231">
            <v>2252.59</v>
          </cell>
          <cell r="G231">
            <v>0</v>
          </cell>
          <cell r="H231">
            <v>2252.59</v>
          </cell>
          <cell r="I231" t="str">
            <v>Bezpośrednie</v>
          </cell>
          <cell r="J231" t="str">
            <v>Wynagrodzenia bezp. z narz.</v>
          </cell>
        </row>
        <row r="232">
          <cell r="A232" t="str">
            <v>16</v>
          </cell>
          <cell r="B232" t="str">
            <v>500 /1-16-800</v>
          </cell>
          <cell r="C232" t="str">
            <v>Dziewiarnia,Koszty zakupu</v>
          </cell>
          <cell r="D232">
            <v>0</v>
          </cell>
          <cell r="E232">
            <v>0</v>
          </cell>
          <cell r="F232">
            <v>1254.46</v>
          </cell>
          <cell r="G232">
            <v>0</v>
          </cell>
          <cell r="H232">
            <v>1254.46</v>
          </cell>
          <cell r="I232" t="str">
            <v>Bezpośrednie</v>
          </cell>
          <cell r="J232" t="str">
            <v>Koszty zakupu</v>
          </cell>
        </row>
        <row r="233">
          <cell r="A233" t="str">
            <v>16</v>
          </cell>
          <cell r="B233" t="str">
            <v>505 /1-16-212</v>
          </cell>
          <cell r="C233" t="str">
            <v>Dziewiarnia, Us’.transp.-samoc</v>
          </cell>
          <cell r="D233">
            <v>0</v>
          </cell>
          <cell r="E233">
            <v>0</v>
          </cell>
          <cell r="F233">
            <v>400.5</v>
          </cell>
          <cell r="G233">
            <v>0</v>
          </cell>
          <cell r="H233">
            <v>400.5</v>
          </cell>
          <cell r="I233" t="str">
            <v>Pośrednie</v>
          </cell>
          <cell r="J233" t="str">
            <v>Pozostałe koszty</v>
          </cell>
        </row>
        <row r="234">
          <cell r="A234" t="str">
            <v>16</v>
          </cell>
          <cell r="B234" t="str">
            <v>505 /1-16-234</v>
          </cell>
          <cell r="C234" t="str">
            <v>Dziewiarnia, Obr.obca-dzianie</v>
          </cell>
          <cell r="D234">
            <v>0</v>
          </cell>
          <cell r="E234">
            <v>0</v>
          </cell>
          <cell r="F234">
            <v>47327.61</v>
          </cell>
          <cell r="G234">
            <v>0</v>
          </cell>
          <cell r="H234">
            <v>47327.61</v>
          </cell>
          <cell r="I234" t="str">
            <v>Pośrednie</v>
          </cell>
          <cell r="J234" t="str">
            <v>Dzianie-obce</v>
          </cell>
        </row>
        <row r="235">
          <cell r="A235" t="str">
            <v>16</v>
          </cell>
          <cell r="B235" t="str">
            <v>506 /1-16-142</v>
          </cell>
          <cell r="C235" t="str">
            <v>Dziewiarnia, Mater.pozost.</v>
          </cell>
          <cell r="D235">
            <v>0</v>
          </cell>
          <cell r="E235">
            <v>0</v>
          </cell>
          <cell r="F235">
            <v>98.4</v>
          </cell>
          <cell r="G235">
            <v>0</v>
          </cell>
          <cell r="H235">
            <v>98.4</v>
          </cell>
          <cell r="I235" t="str">
            <v>Pośrednie</v>
          </cell>
          <cell r="J235" t="str">
            <v>Pozostałe materiały</v>
          </cell>
        </row>
        <row r="236">
          <cell r="A236" t="str">
            <v>16</v>
          </cell>
          <cell r="B236" t="str">
            <v>506 /1-16-259</v>
          </cell>
          <cell r="C236" t="str">
            <v>Dziewiarnia, Us’.poz.-inne</v>
          </cell>
          <cell r="D236">
            <v>0</v>
          </cell>
          <cell r="E236">
            <v>0</v>
          </cell>
          <cell r="F236">
            <v>521</v>
          </cell>
          <cell r="G236">
            <v>0</v>
          </cell>
          <cell r="H236">
            <v>521</v>
          </cell>
          <cell r="I236" t="str">
            <v>Pośrednie</v>
          </cell>
          <cell r="J236" t="str">
            <v>Pozostałe koszty</v>
          </cell>
        </row>
        <row r="237">
          <cell r="A237" t="str">
            <v>16</v>
          </cell>
          <cell r="B237" t="str">
            <v>506 /1-16-264</v>
          </cell>
          <cell r="C237" t="str">
            <v>Dziewiarnia, Rem.w’.-masz.i ur</v>
          </cell>
          <cell r="D237">
            <v>0</v>
          </cell>
          <cell r="E237">
            <v>0</v>
          </cell>
          <cell r="F237">
            <v>18108.35</v>
          </cell>
          <cell r="G237">
            <v>0</v>
          </cell>
          <cell r="H237">
            <v>18108.35</v>
          </cell>
          <cell r="I237" t="str">
            <v>Pośrednie</v>
          </cell>
          <cell r="J237" t="str">
            <v>Remonty maszyn i urządzeń</v>
          </cell>
        </row>
        <row r="238">
          <cell r="A238" t="str">
            <v>16</v>
          </cell>
          <cell r="B238" t="str">
            <v>506 /1-16-410</v>
          </cell>
          <cell r="C238" t="str">
            <v>Dziewiarnia, Wynagr.-osobowy f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 t="str">
            <v>Pośrednie</v>
          </cell>
          <cell r="J238" t="str">
            <v>Wynagrodzenia pośr. z narz.</v>
          </cell>
        </row>
        <row r="239">
          <cell r="A239" t="str">
            <v>16</v>
          </cell>
          <cell r="B239" t="str">
            <v>506 /1-16-420</v>
          </cell>
          <cell r="C239" t="str">
            <v>Dziewiarnia, Wynagr.-bezosob.f</v>
          </cell>
          <cell r="D239">
            <v>0</v>
          </cell>
          <cell r="E239">
            <v>0</v>
          </cell>
          <cell r="F239">
            <v>1800</v>
          </cell>
          <cell r="G239">
            <v>0</v>
          </cell>
          <cell r="H239">
            <v>1800</v>
          </cell>
          <cell r="I239" t="str">
            <v>Pośrednie</v>
          </cell>
          <cell r="J239" t="str">
            <v>Pozostałe koszty</v>
          </cell>
        </row>
        <row r="240">
          <cell r="A240" t="str">
            <v>16</v>
          </cell>
          <cell r="B240" t="str">
            <v>506 /1-16-800</v>
          </cell>
          <cell r="C240" t="str">
            <v>Dziewiarnia,Koszty zakupu.</v>
          </cell>
          <cell r="D240">
            <v>0</v>
          </cell>
          <cell r="E240">
            <v>0</v>
          </cell>
          <cell r="F240">
            <v>4.99</v>
          </cell>
          <cell r="G240">
            <v>0</v>
          </cell>
          <cell r="H240">
            <v>4.99</v>
          </cell>
          <cell r="I240" t="str">
            <v>Pośrednie</v>
          </cell>
          <cell r="J240" t="str">
            <v>Pozostałe koszty</v>
          </cell>
        </row>
        <row r="241">
          <cell r="A241" t="str">
            <v>17</v>
          </cell>
          <cell r="B241" t="str">
            <v>500 /1-17-000</v>
          </cell>
          <cell r="C241" t="str">
            <v>Wyko¤cz.Dziew., Roboty w toku</v>
          </cell>
          <cell r="D241">
            <v>0</v>
          </cell>
          <cell r="E241">
            <v>0</v>
          </cell>
          <cell r="F241">
            <v>4684.17</v>
          </cell>
          <cell r="G241">
            <v>0</v>
          </cell>
          <cell r="H241">
            <v>-4684.17</v>
          </cell>
          <cell r="I241" t="str">
            <v>Bezpośrednie</v>
          </cell>
          <cell r="J241" t="str">
            <v>Produkcja w toku</v>
          </cell>
        </row>
        <row r="242">
          <cell r="A242" t="str">
            <v>17</v>
          </cell>
          <cell r="B242" t="str">
            <v>500 /1-17-122</v>
          </cell>
          <cell r="C242" t="str">
            <v>Wyko¤cz.Dziew., Zu§.žr.pomocn.</v>
          </cell>
          <cell r="D242">
            <v>0</v>
          </cell>
          <cell r="E242">
            <v>0</v>
          </cell>
          <cell r="F242">
            <v>14887.46</v>
          </cell>
          <cell r="G242">
            <v>0</v>
          </cell>
          <cell r="H242">
            <v>14887.46</v>
          </cell>
          <cell r="I242" t="str">
            <v>Bezpośrednie</v>
          </cell>
          <cell r="J242" t="str">
            <v>Barwniki i środki pomocnicze</v>
          </cell>
        </row>
        <row r="243">
          <cell r="A243" t="str">
            <v>17</v>
          </cell>
          <cell r="B243" t="str">
            <v>500 /1-17-813</v>
          </cell>
          <cell r="C243" t="str">
            <v>Wyko¤cz,Dziew.Us’.Frbiarni</v>
          </cell>
          <cell r="D243">
            <v>0</v>
          </cell>
          <cell r="E243">
            <v>0</v>
          </cell>
          <cell r="F243">
            <v>10177.04</v>
          </cell>
          <cell r="G243">
            <v>0</v>
          </cell>
          <cell r="H243">
            <v>10177.04</v>
          </cell>
          <cell r="I243" t="str">
            <v>Bezpośrednie</v>
          </cell>
          <cell r="J243" t="str">
            <v>Usługi Farbiarni</v>
          </cell>
        </row>
        <row r="244">
          <cell r="A244" t="str">
            <v>17</v>
          </cell>
          <cell r="B244" t="str">
            <v>506 /1-17-142</v>
          </cell>
          <cell r="C244" t="str">
            <v>Wyko¤cz.Dziew., Mater.pozost.</v>
          </cell>
          <cell r="D244">
            <v>0</v>
          </cell>
          <cell r="E244">
            <v>0</v>
          </cell>
          <cell r="F244">
            <v>4789.35</v>
          </cell>
          <cell r="G244">
            <v>0</v>
          </cell>
          <cell r="H244">
            <v>4789.35</v>
          </cell>
          <cell r="I244" t="str">
            <v>Pośrednie</v>
          </cell>
          <cell r="J244" t="str">
            <v>Pozostałe materiały</v>
          </cell>
        </row>
        <row r="245">
          <cell r="A245" t="str">
            <v>17</v>
          </cell>
          <cell r="B245" t="str">
            <v>506 /1-17-800</v>
          </cell>
          <cell r="C245" t="str">
            <v>Wyko¤cz.Dziew.,Koszty zakupu</v>
          </cell>
          <cell r="D245">
            <v>0</v>
          </cell>
          <cell r="E245">
            <v>0</v>
          </cell>
          <cell r="F245">
            <v>243</v>
          </cell>
          <cell r="G245">
            <v>0</v>
          </cell>
          <cell r="H245">
            <v>243</v>
          </cell>
          <cell r="I245" t="str">
            <v>Pośrednie</v>
          </cell>
          <cell r="J245" t="str">
            <v>Pozostałe koszty</v>
          </cell>
        </row>
        <row r="246">
          <cell r="A246" t="str">
            <v>11</v>
          </cell>
          <cell r="B246" t="str">
            <v>500 /1-11-900</v>
          </cell>
          <cell r="C246" t="str">
            <v>Prz‘dzalnia, Przen.k.zmiennych</v>
          </cell>
          <cell r="D246">
            <v>0</v>
          </cell>
          <cell r="E246">
            <v>0</v>
          </cell>
          <cell r="F246">
            <v>246367.92</v>
          </cell>
          <cell r="G246">
            <v>0</v>
          </cell>
          <cell r="H246">
            <v>0</v>
          </cell>
          <cell r="I246" t="str">
            <v>Pośrednie</v>
          </cell>
          <cell r="J246" t="str">
            <v>Koszty wydz. na usługi na zewnątrz.</v>
          </cell>
        </row>
        <row r="247">
          <cell r="A247" t="str">
            <v>11</v>
          </cell>
          <cell r="B247" t="str">
            <v>500 /1-11-901</v>
          </cell>
          <cell r="C247" t="str">
            <v>Prz‘dzalnia, Przen.k.sta’ych</v>
          </cell>
          <cell r="D247">
            <v>0</v>
          </cell>
          <cell r="E247">
            <v>0</v>
          </cell>
          <cell r="F247">
            <v>1067712.95</v>
          </cell>
          <cell r="G247">
            <v>0</v>
          </cell>
          <cell r="H247">
            <v>0</v>
          </cell>
          <cell r="I247" t="str">
            <v>Pośrednie</v>
          </cell>
          <cell r="J247" t="str">
            <v>Koszty wydz. na usługi na zewnątrz.</v>
          </cell>
        </row>
        <row r="248">
          <cell r="A248" t="str">
            <v>12</v>
          </cell>
          <cell r="B248" t="str">
            <v>500 /1-12-900</v>
          </cell>
          <cell r="C248" t="str">
            <v>Skr‘calnia, Przen.k.zmiennych</v>
          </cell>
          <cell r="D248">
            <v>0</v>
          </cell>
          <cell r="E248">
            <v>0</v>
          </cell>
          <cell r="F248">
            <v>13268.05</v>
          </cell>
          <cell r="G248">
            <v>2473.56</v>
          </cell>
          <cell r="H248">
            <v>-2473.56</v>
          </cell>
          <cell r="I248" t="str">
            <v>Pośrednie</v>
          </cell>
          <cell r="J248" t="str">
            <v>Koszty wydz. na usługi na zewnątrz.</v>
          </cell>
        </row>
        <row r="249">
          <cell r="A249" t="str">
            <v>12</v>
          </cell>
          <cell r="B249" t="str">
            <v>500 /1-12-901</v>
          </cell>
          <cell r="C249" t="str">
            <v>Skr‘calnia, Przen.k.sta’ych</v>
          </cell>
          <cell r="D249">
            <v>0</v>
          </cell>
          <cell r="E249">
            <v>0</v>
          </cell>
          <cell r="F249">
            <v>199754.87</v>
          </cell>
          <cell r="G249">
            <v>0</v>
          </cell>
          <cell r="H249">
            <v>0</v>
          </cell>
          <cell r="I249" t="str">
            <v>Pośrednie</v>
          </cell>
          <cell r="J249" t="str">
            <v>Koszty wydz. na usługi na zewnątrz.</v>
          </cell>
        </row>
        <row r="250">
          <cell r="A250" t="str">
            <v>14</v>
          </cell>
          <cell r="B250" t="str">
            <v>500 /1-14-900</v>
          </cell>
          <cell r="C250" t="str">
            <v>Tkalnia, Przen.k.zmiennych</v>
          </cell>
          <cell r="D250">
            <v>0</v>
          </cell>
          <cell r="E250">
            <v>0</v>
          </cell>
          <cell r="F250">
            <v>85121.3</v>
          </cell>
          <cell r="G250">
            <v>10818.18</v>
          </cell>
          <cell r="H250">
            <v>-10818.18</v>
          </cell>
          <cell r="I250" t="str">
            <v>Pośrednie</v>
          </cell>
          <cell r="J250" t="str">
            <v>Koszty wydz. na usługi na zewnątrz.</v>
          </cell>
        </row>
        <row r="251">
          <cell r="A251" t="str">
            <v>14</v>
          </cell>
          <cell r="B251" t="str">
            <v>500 /1-14-901</v>
          </cell>
          <cell r="C251" t="str">
            <v>Tkalnia, Przen.k.sta’ych</v>
          </cell>
          <cell r="D251">
            <v>0</v>
          </cell>
          <cell r="E251">
            <v>0</v>
          </cell>
          <cell r="F251">
            <v>1336222.58</v>
          </cell>
          <cell r="G251">
            <v>33782.04</v>
          </cell>
          <cell r="H251">
            <v>-33782.04</v>
          </cell>
          <cell r="I251" t="str">
            <v>Pośrednie</v>
          </cell>
          <cell r="J251" t="str">
            <v>Koszty wydz. na usługi na zewnątrz.</v>
          </cell>
        </row>
        <row r="252">
          <cell r="A252" t="str">
            <v>15</v>
          </cell>
          <cell r="B252" t="str">
            <v>500 /1-15-900</v>
          </cell>
          <cell r="C252" t="str">
            <v>Wyko¤czalnia, Przen.k.zmiennych</v>
          </cell>
          <cell r="D252">
            <v>0</v>
          </cell>
          <cell r="E252">
            <v>0</v>
          </cell>
          <cell r="F252">
            <v>239194.07</v>
          </cell>
          <cell r="G252">
            <v>1191.76</v>
          </cell>
          <cell r="H252">
            <v>-1191.76</v>
          </cell>
          <cell r="I252" t="str">
            <v>Pośrednie</v>
          </cell>
          <cell r="J252" t="str">
            <v>Koszty wydz. na usługi na zewnątrz.</v>
          </cell>
        </row>
        <row r="253">
          <cell r="A253" t="str">
            <v>15</v>
          </cell>
          <cell r="B253" t="str">
            <v>500 /1-15-901</v>
          </cell>
          <cell r="C253" t="str">
            <v>Wyko¤czalnia, Przen.k.sta’ych</v>
          </cell>
          <cell r="D253">
            <v>0</v>
          </cell>
          <cell r="E253">
            <v>0</v>
          </cell>
          <cell r="F253">
            <v>302970.12</v>
          </cell>
          <cell r="G253">
            <v>0</v>
          </cell>
          <cell r="H253">
            <v>0</v>
          </cell>
          <cell r="I253" t="str">
            <v>Pośrednie</v>
          </cell>
          <cell r="J253" t="str">
            <v>Koszty wydz. na usługi na zewnątrz.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bep"/>
      <sheetName val="bazowy"/>
      <sheetName val="bazowy-ceny stale"/>
      <sheetName val="inwestycje"/>
      <sheetName val="inwestycje-ceny stale"/>
      <sheetName val="rynek"/>
      <sheetName val="dzierżawy+majątek"/>
      <sheetName val="Zestawienie wycen"/>
      <sheetName val="st99"/>
      <sheetName val="Skład. MT"/>
      <sheetName val="Zap"/>
      <sheetName val="księg"/>
      <sheetName val="bazowy-ceny_stale"/>
      <sheetName val="inwestycje-ceny_stale"/>
      <sheetName val="Zestawienie_wycen"/>
      <sheetName val="Skład__MT"/>
      <sheetName val="scenario z projektem"/>
      <sheetName val="scenario bez projektu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W_PRZ_BILANS"/>
      <sheetName val="finansowanie"/>
      <sheetName val="koszty_tab16b"/>
      <sheetName val="roboczy"/>
      <sheetName val="Loan Schedule1"/>
      <sheetName val="Loan Schedule2"/>
      <sheetName val="CBA"/>
      <sheetName val="do cba"/>
      <sheetName val="war"/>
      <sheetName val="Popyt_woda"/>
      <sheetName val="Popyt_Scieki"/>
      <sheetName val="Inwest"/>
      <sheetName val="inc"/>
      <sheetName val="st"/>
      <sheetName val="do raportu"/>
      <sheetName val="Loan_Schedule1"/>
      <sheetName val="Loan_Schedule2"/>
      <sheetName val="do_cba"/>
      <sheetName val="do_raportu"/>
    </sheetNames>
    <sheetDataSet>
      <sheetData sheetId="4">
        <row r="8">
          <cell r="B8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mments"/>
      <sheetName val="Jaroszow1"/>
      <sheetName val="Loan Schedule USD"/>
      <sheetName val="Loan_Schedule_USD"/>
    </sheetNames>
    <sheetDataSet>
      <sheetData sheetId="2">
        <row r="5">
          <cell r="B5">
            <v>0.0725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.układ rodzjowy"/>
      <sheetName val="Amortyzacja"/>
      <sheetName val="ZZK-HARM"/>
      <sheetName val="k.układ rodzjowy W0"/>
      <sheetName val="Amortyzacja W0"/>
      <sheetName val="k.pracy"/>
      <sheetName val="k.bezpośrednie"/>
      <sheetName val="k.pośrednie"/>
      <sheetName val="k.zmienne"/>
      <sheetName val="k.stałe"/>
      <sheetName val="k.układ kalkulacyjny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rkusz6"/>
      <sheetName val="Annex 4"/>
      <sheetName val="survey data"/>
      <sheetName val="supply cost without"/>
      <sheetName val="Annex 3"/>
      <sheetName val="distribution and PIR"/>
      <sheetName val="Hand book tables"/>
      <sheetName val="Annex1"/>
      <sheetName val="Annex 2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W_PRZ_BILANS"/>
      <sheetName val="finansowanie"/>
      <sheetName val="finansowanie (2)"/>
      <sheetName val="koszty_tab16b"/>
      <sheetName val="roboczy"/>
      <sheetName val="Loan Schedule1"/>
      <sheetName val="Loan Schedule2"/>
      <sheetName val="war"/>
      <sheetName val="war_s"/>
      <sheetName val="war_p"/>
      <sheetName val="Popyt_woda"/>
      <sheetName val="Popyt_woda_s"/>
      <sheetName val="Popyt_woda_p"/>
      <sheetName val="Popyt_Scieki"/>
      <sheetName val="Popyt_Scieki_s"/>
      <sheetName val="Popyt_Scieki_p"/>
      <sheetName val="Inwest"/>
      <sheetName val="Inwest_s"/>
      <sheetName val="Inwest_p"/>
      <sheetName val="inc"/>
      <sheetName val="st"/>
      <sheetName val="st_s"/>
      <sheetName val="st_p"/>
      <sheetName val="do cba"/>
      <sheetName val="do raportu"/>
      <sheetName val="Popyt_Scieki (2)"/>
      <sheetName val="Popyt_Scieki (3)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1-NPV"/>
      <sheetName val="T2-CKWP"/>
      <sheetName val="T3-CNIMT"/>
      <sheetName val="T4-PPS-R"/>
      <sheetName val="T4-PPS-W0"/>
      <sheetName val="T5A,5B,5C - kozt, amor"/>
      <sheetName val="T6-KON"/>
      <sheetName val="RKE"/>
      <sheetName val="ZZK-HARM"/>
      <sheetName val="MT"/>
      <sheetName val="CURRENCY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rkusz6"/>
      <sheetName val="Annex 4"/>
      <sheetName val="survey data"/>
      <sheetName val="supply cost without"/>
      <sheetName val="Annex 3"/>
      <sheetName val="distribution and PIR"/>
      <sheetName val="Hand book tables"/>
      <sheetName val="Annex1"/>
      <sheetName val="Annex 2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Założenia"/>
      <sheetName val="koszt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56"/>
  <sheetViews>
    <sheetView tabSelected="1" view="pageBreakPreview" zoomScaleSheetLayoutView="100" zoomScalePageLayoutView="0" workbookViewId="0" topLeftCell="A1">
      <selection activeCell="A2" sqref="A2:C2"/>
    </sheetView>
  </sheetViews>
  <sheetFormatPr defaultColWidth="9.140625" defaultRowHeight="12.75"/>
  <cols>
    <col min="1" max="1" width="58.140625" style="19" customWidth="1"/>
    <col min="2" max="2" width="14.140625" style="57" customWidth="1"/>
    <col min="3" max="3" width="64.140625" style="19" customWidth="1"/>
    <col min="4" max="8" width="9.140625" style="19" customWidth="1"/>
    <col min="9" max="9" width="31.140625" style="19" customWidth="1"/>
    <col min="10" max="16384" width="9.140625" style="19" customWidth="1"/>
  </cols>
  <sheetData>
    <row r="1" ht="50.25" customHeight="1"/>
    <row r="2" spans="1:3" s="45" customFormat="1" ht="62.25" customHeight="1" thickBot="1">
      <c r="A2" s="279" t="s">
        <v>262</v>
      </c>
      <c r="B2" s="280"/>
      <c r="C2" s="280"/>
    </row>
    <row r="3" spans="1:3" s="45" customFormat="1" ht="57" customHeight="1" thickBot="1">
      <c r="A3" s="276" t="s">
        <v>42</v>
      </c>
      <c r="B3" s="277"/>
      <c r="C3" s="278"/>
    </row>
    <row r="4" spans="1:3" s="45" customFormat="1" ht="17.25" customHeight="1" thickBot="1">
      <c r="A4" s="44"/>
      <c r="B4" s="55"/>
      <c r="C4" s="46"/>
    </row>
    <row r="5" spans="1:21" ht="22.5" customHeight="1">
      <c r="A5" s="132" t="s">
        <v>29</v>
      </c>
      <c r="B5" s="270"/>
      <c r="C5" s="271"/>
      <c r="U5" s="45"/>
    </row>
    <row r="6" spans="1:21" ht="29.25" customHeight="1">
      <c r="A6" s="133" t="s">
        <v>30</v>
      </c>
      <c r="B6" s="272"/>
      <c r="C6" s="273"/>
      <c r="U6" s="45"/>
    </row>
    <row r="7" spans="1:21" s="23" customFormat="1" ht="33.75" customHeight="1">
      <c r="A7" s="134" t="s">
        <v>217</v>
      </c>
      <c r="B7" s="274"/>
      <c r="C7" s="275"/>
      <c r="U7" s="45"/>
    </row>
    <row r="8" spans="1:3" ht="29.25" customHeight="1" thickBot="1">
      <c r="A8" s="135" t="s">
        <v>216</v>
      </c>
      <c r="B8" s="281"/>
      <c r="C8" s="282"/>
    </row>
    <row r="9" spans="1:3" ht="30.75" thickBot="1">
      <c r="A9" s="136" t="s">
        <v>25</v>
      </c>
      <c r="B9" s="137" t="s">
        <v>27</v>
      </c>
      <c r="C9" s="138" t="s">
        <v>50</v>
      </c>
    </row>
    <row r="10" spans="1:3" ht="24" customHeight="1" thickBot="1">
      <c r="A10" s="139" t="s">
        <v>26</v>
      </c>
      <c r="B10" s="140"/>
      <c r="C10" s="148"/>
    </row>
    <row r="11" spans="1:3" ht="12.75">
      <c r="A11" s="49"/>
      <c r="B11" s="59"/>
      <c r="C11" s="20"/>
    </row>
    <row r="12" spans="1:3" ht="12.75">
      <c r="A12" s="20"/>
      <c r="B12" s="56"/>
      <c r="C12" s="20"/>
    </row>
    <row r="13" spans="1:3" ht="22.5" customHeight="1">
      <c r="A13" s="212" t="s">
        <v>38</v>
      </c>
      <c r="B13" s="60"/>
      <c r="C13" s="210" t="s">
        <v>260</v>
      </c>
    </row>
    <row r="14" spans="1:3" ht="12.75">
      <c r="A14" s="142" t="s">
        <v>36</v>
      </c>
      <c r="B14" s="33"/>
      <c r="C14" s="51" t="s">
        <v>229</v>
      </c>
    </row>
    <row r="15" spans="1:3" ht="12.75">
      <c r="A15" s="142" t="s">
        <v>41</v>
      </c>
      <c r="B15" s="33"/>
      <c r="C15" s="51"/>
    </row>
    <row r="16" spans="1:3" ht="12.75">
      <c r="A16" s="65"/>
      <c r="B16" s="33"/>
      <c r="C16" s="51"/>
    </row>
    <row r="17" spans="1:3" ht="12.75">
      <c r="A17" s="212" t="s">
        <v>231</v>
      </c>
      <c r="B17" s="33"/>
      <c r="C17" s="209" t="s">
        <v>230</v>
      </c>
    </row>
    <row r="18" spans="1:3" ht="12.75">
      <c r="A18" s="66"/>
      <c r="B18" s="33"/>
      <c r="C18" s="51"/>
    </row>
    <row r="19" spans="1:3" ht="12.75">
      <c r="A19" s="142"/>
      <c r="B19" s="33"/>
      <c r="C19" s="51"/>
    </row>
    <row r="20" spans="1:3" ht="12.75">
      <c r="A20" s="143" t="s">
        <v>37</v>
      </c>
      <c r="B20" s="33"/>
      <c r="C20" s="51"/>
    </row>
    <row r="21" spans="1:3" ht="26.25" customHeight="1">
      <c r="A21" s="211" t="s">
        <v>261</v>
      </c>
      <c r="B21" s="153"/>
      <c r="C21" s="210" t="s">
        <v>260</v>
      </c>
    </row>
    <row r="22" spans="1:3" ht="16.5" customHeight="1" thickBot="1">
      <c r="A22" s="211"/>
      <c r="B22" s="85"/>
      <c r="C22" s="147"/>
    </row>
    <row r="23" spans="1:3" ht="42" customHeight="1" thickBot="1">
      <c r="A23" s="211" t="s">
        <v>169</v>
      </c>
      <c r="B23" s="237"/>
      <c r="C23" s="147" t="s">
        <v>170</v>
      </c>
    </row>
    <row r="24" spans="1:15" ht="42" customHeight="1">
      <c r="A24" s="213" t="s">
        <v>218</v>
      </c>
      <c r="B24" s="20"/>
      <c r="C24" s="54" t="s">
        <v>233</v>
      </c>
      <c r="E24" s="266"/>
      <c r="F24" s="266"/>
      <c r="G24" s="266"/>
      <c r="H24" s="266"/>
      <c r="I24" s="266"/>
      <c r="J24" s="266"/>
      <c r="K24" s="266"/>
      <c r="L24" s="266"/>
      <c r="M24" s="266"/>
      <c r="N24" s="266"/>
      <c r="O24" s="266"/>
    </row>
    <row r="25" spans="1:15" ht="12.75">
      <c r="A25" s="213" t="s">
        <v>39</v>
      </c>
      <c r="B25" s="154"/>
      <c r="C25" s="54" t="s">
        <v>219</v>
      </c>
      <c r="E25" s="266"/>
      <c r="F25" s="266"/>
      <c r="G25" s="266"/>
      <c r="H25" s="266"/>
      <c r="I25" s="266"/>
      <c r="J25" s="266"/>
      <c r="K25" s="266"/>
      <c r="L25" s="266"/>
      <c r="M25" s="266"/>
      <c r="N25" s="266"/>
      <c r="O25" s="266"/>
    </row>
    <row r="26" spans="1:15" ht="12.75">
      <c r="A26" s="144"/>
      <c r="B26" s="84"/>
      <c r="C26" s="20"/>
      <c r="E26" s="266"/>
      <c r="F26" s="266"/>
      <c r="G26" s="266"/>
      <c r="H26" s="266"/>
      <c r="I26" s="266"/>
      <c r="J26" s="266"/>
      <c r="K26" s="266"/>
      <c r="L26" s="266"/>
      <c r="M26" s="266"/>
      <c r="N26" s="266"/>
      <c r="O26" s="266"/>
    </row>
    <row r="27" spans="1:15" ht="33" customHeight="1">
      <c r="A27" s="54" t="s">
        <v>234</v>
      </c>
      <c r="B27" s="208"/>
      <c r="C27" s="51" t="s">
        <v>220</v>
      </c>
      <c r="E27" s="266"/>
      <c r="F27" s="266"/>
      <c r="G27" s="266"/>
      <c r="H27" s="266"/>
      <c r="I27" s="266"/>
      <c r="J27" s="266"/>
      <c r="K27" s="266"/>
      <c r="L27" s="266"/>
      <c r="M27" s="266"/>
      <c r="N27" s="266"/>
      <c r="O27" s="266"/>
    </row>
    <row r="28" spans="1:15" s="23" customFormat="1" ht="30.75" customHeight="1">
      <c r="A28" s="54" t="s">
        <v>235</v>
      </c>
      <c r="B28" s="145"/>
      <c r="C28" s="51" t="s">
        <v>220</v>
      </c>
      <c r="E28" s="267"/>
      <c r="F28" s="267"/>
      <c r="G28" s="267"/>
      <c r="H28" s="267"/>
      <c r="I28" s="267"/>
      <c r="J28" s="267"/>
      <c r="K28" s="267"/>
      <c r="L28" s="267"/>
      <c r="M28" s="267"/>
      <c r="N28" s="267"/>
      <c r="O28" s="267"/>
    </row>
    <row r="29" spans="1:15" s="23" customFormat="1" ht="30.75" customHeight="1">
      <c r="A29" s="214" t="s">
        <v>236</v>
      </c>
      <c r="B29" s="146"/>
      <c r="C29" s="54" t="s">
        <v>232</v>
      </c>
      <c r="E29" s="267"/>
      <c r="F29" s="267"/>
      <c r="G29" s="267"/>
      <c r="H29" s="267"/>
      <c r="I29" s="267"/>
      <c r="J29" s="267"/>
      <c r="K29" s="267"/>
      <c r="L29" s="267"/>
      <c r="M29" s="267"/>
      <c r="N29" s="267"/>
      <c r="O29" s="267"/>
    </row>
    <row r="30" spans="1:15" s="23" customFormat="1" ht="30.75" customHeight="1">
      <c r="A30" s="214" t="s">
        <v>223</v>
      </c>
      <c r="B30" s="146"/>
      <c r="C30" s="54"/>
      <c r="E30" s="267"/>
      <c r="F30" s="267"/>
      <c r="G30" s="267"/>
      <c r="H30" s="267"/>
      <c r="I30" s="267"/>
      <c r="J30" s="267"/>
      <c r="K30" s="267"/>
      <c r="L30" s="267"/>
      <c r="M30" s="267"/>
      <c r="N30" s="267"/>
      <c r="O30" s="267"/>
    </row>
    <row r="31" spans="1:15" ht="38.25">
      <c r="A31" s="269" t="s">
        <v>237</v>
      </c>
      <c r="B31" s="33"/>
      <c r="C31" s="51" t="s">
        <v>258</v>
      </c>
      <c r="D31" s="265"/>
      <c r="E31" s="266"/>
      <c r="F31" s="266"/>
      <c r="G31" s="263" t="s">
        <v>224</v>
      </c>
      <c r="H31" s="263" t="s">
        <v>227</v>
      </c>
      <c r="I31" s="266"/>
      <c r="J31" s="266"/>
      <c r="K31" s="266"/>
      <c r="L31" s="266"/>
      <c r="M31" s="266"/>
      <c r="N31" s="266"/>
      <c r="O31" s="266"/>
    </row>
    <row r="32" spans="2:15" ht="12.75">
      <c r="B32" s="33"/>
      <c r="C32" s="20"/>
      <c r="E32" s="266"/>
      <c r="F32" s="266"/>
      <c r="G32" s="263" t="s">
        <v>225</v>
      </c>
      <c r="H32" s="263" t="s">
        <v>228</v>
      </c>
      <c r="I32" s="266"/>
      <c r="J32" s="266"/>
      <c r="K32" s="266"/>
      <c r="L32" s="266"/>
      <c r="M32" s="266"/>
      <c r="N32" s="266"/>
      <c r="O32" s="266"/>
    </row>
    <row r="33" spans="1:15" ht="21.75" customHeight="1" thickBot="1">
      <c r="A33" s="207"/>
      <c r="B33" s="50"/>
      <c r="C33" s="50"/>
      <c r="E33" s="266"/>
      <c r="F33" s="266"/>
      <c r="G33" s="263" t="s">
        <v>226</v>
      </c>
      <c r="H33" s="263" t="s">
        <v>259</v>
      </c>
      <c r="I33" s="266"/>
      <c r="J33" s="266"/>
      <c r="K33" s="266"/>
      <c r="L33" s="266"/>
      <c r="M33" s="266"/>
      <c r="N33" s="266"/>
      <c r="O33" s="266"/>
    </row>
    <row r="34" spans="1:15" s="37" customFormat="1" ht="24" customHeight="1" thickBot="1">
      <c r="A34" s="139" t="s">
        <v>55</v>
      </c>
      <c r="B34" s="140"/>
      <c r="C34" s="141"/>
      <c r="E34" s="268"/>
      <c r="F34" s="268"/>
      <c r="G34" s="268"/>
      <c r="H34" s="268"/>
      <c r="I34" s="268"/>
      <c r="J34" s="268"/>
      <c r="K34" s="268"/>
      <c r="L34" s="268"/>
      <c r="M34" s="268"/>
      <c r="N34" s="268"/>
      <c r="O34" s="268"/>
    </row>
    <row r="35" spans="1:15" s="23" customFormat="1" ht="12.75">
      <c r="A35" s="52"/>
      <c r="B35" s="215"/>
      <c r="C35" s="219"/>
      <c r="E35" s="267"/>
      <c r="F35" s="267"/>
      <c r="G35" s="267"/>
      <c r="H35" s="267"/>
      <c r="I35" s="267"/>
      <c r="J35" s="267"/>
      <c r="K35" s="267"/>
      <c r="L35" s="267"/>
      <c r="M35" s="267"/>
      <c r="N35" s="267"/>
      <c r="O35" s="267"/>
    </row>
    <row r="36" spans="1:15" s="23" customFormat="1" ht="25.5">
      <c r="A36" s="225" t="s">
        <v>46</v>
      </c>
      <c r="B36" s="215"/>
      <c r="C36" s="219"/>
      <c r="E36" s="267"/>
      <c r="F36" s="267"/>
      <c r="G36" s="267"/>
      <c r="H36" s="267"/>
      <c r="I36" s="267"/>
      <c r="J36" s="267"/>
      <c r="K36" s="267"/>
      <c r="L36" s="267"/>
      <c r="M36" s="267"/>
      <c r="N36" s="267"/>
      <c r="O36" s="267"/>
    </row>
    <row r="37" spans="1:15" ht="12.75">
      <c r="A37" s="226"/>
      <c r="B37" s="216"/>
      <c r="C37" s="21"/>
      <c r="E37" s="266"/>
      <c r="F37" s="266"/>
      <c r="G37" s="266"/>
      <c r="H37" s="266"/>
      <c r="I37" s="266"/>
      <c r="J37" s="266"/>
      <c r="K37" s="266"/>
      <c r="L37" s="266"/>
      <c r="M37" s="266"/>
      <c r="N37" s="266"/>
      <c r="O37" s="266"/>
    </row>
    <row r="38" spans="1:15" ht="12.75">
      <c r="A38" s="227" t="s">
        <v>44</v>
      </c>
      <c r="B38" s="216"/>
      <c r="C38" s="21"/>
      <c r="E38" s="266"/>
      <c r="F38" s="266"/>
      <c r="G38" s="266"/>
      <c r="H38" s="266"/>
      <c r="I38" s="266"/>
      <c r="J38" s="266"/>
      <c r="K38" s="266"/>
      <c r="L38" s="266"/>
      <c r="M38" s="266"/>
      <c r="N38" s="266"/>
      <c r="O38" s="266"/>
    </row>
    <row r="39" spans="1:15" ht="12.75">
      <c r="A39" s="228"/>
      <c r="B39" s="216"/>
      <c r="C39" s="21"/>
      <c r="E39" s="266"/>
      <c r="F39" s="266"/>
      <c r="G39" s="266"/>
      <c r="H39" s="266"/>
      <c r="I39" s="266"/>
      <c r="J39" s="266"/>
      <c r="K39" s="266"/>
      <c r="L39" s="266"/>
      <c r="M39" s="266"/>
      <c r="N39" s="266"/>
      <c r="O39" s="266"/>
    </row>
    <row r="40" spans="1:15" ht="25.5">
      <c r="A40" s="229" t="s">
        <v>238</v>
      </c>
      <c r="B40" s="217"/>
      <c r="C40" s="220" t="s">
        <v>239</v>
      </c>
      <c r="E40" s="266"/>
      <c r="F40" s="266"/>
      <c r="G40" s="266"/>
      <c r="H40" s="266"/>
      <c r="I40" s="266"/>
      <c r="J40" s="266"/>
      <c r="K40" s="266"/>
      <c r="L40" s="266"/>
      <c r="M40" s="266"/>
      <c r="N40" s="266"/>
      <c r="O40" s="266"/>
    </row>
    <row r="41" spans="1:15" ht="12.75">
      <c r="A41" s="211"/>
      <c r="B41" s="216"/>
      <c r="C41" s="21"/>
      <c r="E41" s="266"/>
      <c r="F41" s="266"/>
      <c r="G41" s="266"/>
      <c r="H41" s="266"/>
      <c r="I41" s="266"/>
      <c r="J41" s="266"/>
      <c r="K41" s="266"/>
      <c r="L41" s="266"/>
      <c r="M41" s="266"/>
      <c r="N41" s="266"/>
      <c r="O41" s="266"/>
    </row>
    <row r="42" spans="1:15" s="23" customFormat="1" ht="25.5">
      <c r="A42" s="230" t="s">
        <v>45</v>
      </c>
      <c r="B42" s="215"/>
      <c r="C42" s="219"/>
      <c r="E42" s="267"/>
      <c r="F42" s="267"/>
      <c r="G42" s="267"/>
      <c r="H42" s="267"/>
      <c r="I42" s="267"/>
      <c r="J42" s="267"/>
      <c r="K42" s="267"/>
      <c r="L42" s="267"/>
      <c r="M42" s="267"/>
      <c r="N42" s="267"/>
      <c r="O42" s="267"/>
    </row>
    <row r="43" spans="1:15" s="23" customFormat="1" ht="12.75">
      <c r="A43" s="231" t="s">
        <v>240</v>
      </c>
      <c r="B43" s="33"/>
      <c r="C43" s="219" t="s">
        <v>32</v>
      </c>
      <c r="E43" s="267"/>
      <c r="F43" s="267"/>
      <c r="G43" s="267"/>
      <c r="H43" s="267"/>
      <c r="I43" s="267"/>
      <c r="J43" s="267"/>
      <c r="K43" s="267"/>
      <c r="L43" s="267"/>
      <c r="M43" s="267"/>
      <c r="N43" s="267"/>
      <c r="O43" s="267"/>
    </row>
    <row r="44" spans="1:15" s="23" customFormat="1" ht="12.75">
      <c r="A44" s="231" t="s">
        <v>241</v>
      </c>
      <c r="B44" s="224"/>
      <c r="C44" s="219" t="s">
        <v>242</v>
      </c>
      <c r="E44" s="267"/>
      <c r="F44" s="267"/>
      <c r="G44" s="267"/>
      <c r="H44" s="267"/>
      <c r="I44" s="267"/>
      <c r="J44" s="267"/>
      <c r="K44" s="267"/>
      <c r="L44" s="267"/>
      <c r="M44" s="267"/>
      <c r="N44" s="267"/>
      <c r="O44" s="267"/>
    </row>
    <row r="45" spans="1:15" ht="25.5">
      <c r="A45" s="232" t="s">
        <v>48</v>
      </c>
      <c r="B45" s="223"/>
      <c r="C45" s="221" t="s">
        <v>242</v>
      </c>
      <c r="E45" s="266"/>
      <c r="F45" s="266"/>
      <c r="G45" s="266"/>
      <c r="H45" s="266"/>
      <c r="I45" s="266"/>
      <c r="J45" s="266"/>
      <c r="K45" s="266"/>
      <c r="L45" s="266"/>
      <c r="M45" s="266"/>
      <c r="N45" s="266"/>
      <c r="O45" s="266"/>
    </row>
    <row r="46" spans="1:15" ht="25.5">
      <c r="A46" s="232" t="s">
        <v>47</v>
      </c>
      <c r="B46" s="218"/>
      <c r="C46" s="221"/>
      <c r="E46" s="266"/>
      <c r="F46" s="266"/>
      <c r="G46" s="266"/>
      <c r="H46" s="266"/>
      <c r="I46" s="266"/>
      <c r="J46" s="266"/>
      <c r="K46" s="266"/>
      <c r="L46" s="266"/>
      <c r="M46" s="266"/>
      <c r="N46" s="266"/>
      <c r="O46" s="266"/>
    </row>
    <row r="47" spans="1:15" ht="12.75">
      <c r="A47" s="211"/>
      <c r="B47" s="218"/>
      <c r="C47" s="221"/>
      <c r="E47" s="266"/>
      <c r="F47" s="266"/>
      <c r="G47" s="266"/>
      <c r="H47" s="266"/>
      <c r="I47" s="266"/>
      <c r="J47" s="266"/>
      <c r="K47" s="266"/>
      <c r="L47" s="266"/>
      <c r="M47" s="266"/>
      <c r="N47" s="266"/>
      <c r="O47" s="266"/>
    </row>
    <row r="48" spans="1:3" ht="12.75">
      <c r="A48" s="231" t="s">
        <v>49</v>
      </c>
      <c r="B48" s="218"/>
      <c r="C48" s="221"/>
    </row>
    <row r="49" spans="1:3" ht="12.75">
      <c r="A49" s="226"/>
      <c r="B49" s="218"/>
      <c r="C49" s="221"/>
    </row>
    <row r="50" spans="1:3" ht="12.75">
      <c r="A50" s="231"/>
      <c r="B50" s="218"/>
      <c r="C50" s="221"/>
    </row>
    <row r="51" spans="1:3" ht="13.5" thickBot="1">
      <c r="A51" s="233"/>
      <c r="B51" s="222"/>
      <c r="C51" s="21"/>
    </row>
    <row r="52" spans="1:3" ht="24" customHeight="1" thickBot="1">
      <c r="A52" s="150" t="s">
        <v>43</v>
      </c>
      <c r="B52" s="140"/>
      <c r="C52" s="141"/>
    </row>
    <row r="53" spans="1:3" ht="12.75">
      <c r="A53" s="149"/>
      <c r="B53" s="59"/>
      <c r="C53" s="49"/>
    </row>
    <row r="54" spans="1:3" ht="12.75">
      <c r="A54" s="151"/>
      <c r="B54" s="56"/>
      <c r="C54" s="20"/>
    </row>
    <row r="55" spans="1:3" ht="12.75">
      <c r="A55" s="151"/>
      <c r="B55" s="56"/>
      <c r="C55" s="20"/>
    </row>
    <row r="56" spans="1:3" ht="13.5" thickBot="1">
      <c r="A56" s="152"/>
      <c r="B56" s="58"/>
      <c r="C56" s="50"/>
    </row>
  </sheetData>
  <sheetProtection/>
  <mergeCells count="6">
    <mergeCell ref="B5:C5"/>
    <mergeCell ref="B6:C6"/>
    <mergeCell ref="B7:C7"/>
    <mergeCell ref="A3:C3"/>
    <mergeCell ref="A2:C2"/>
    <mergeCell ref="B8:C8"/>
  </mergeCells>
  <dataValidations count="2">
    <dataValidation type="list" allowBlank="1" showInputMessage="1" showErrorMessage="1" sqref="B30">
      <formula1>$G$31:$G$36</formula1>
    </dataValidation>
    <dataValidation type="list" allowBlank="1" showInputMessage="1" showErrorMessage="1" sqref="B31">
      <formula1>$H$31:$H$34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58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4"/>
  <sheetViews>
    <sheetView view="pageBreakPreview" zoomScaleNormal="90" zoomScaleSheetLayoutView="100" zoomScalePageLayoutView="0" workbookViewId="0" topLeftCell="A1">
      <selection activeCell="B14" sqref="B14:G14"/>
    </sheetView>
  </sheetViews>
  <sheetFormatPr defaultColWidth="9.140625" defaultRowHeight="12.75"/>
  <cols>
    <col min="2" max="2" width="20.140625" style="0" customWidth="1"/>
    <col min="10" max="12" width="9.140625" style="0" customWidth="1"/>
  </cols>
  <sheetData>
    <row r="1" ht="17.25" customHeight="1">
      <c r="A1" s="48"/>
    </row>
    <row r="2" spans="1:12" ht="76.5" customHeight="1">
      <c r="A2" s="283" t="s">
        <v>56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5"/>
    </row>
    <row r="3" spans="1:12" ht="18" customHeight="1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</row>
    <row r="4" spans="3:9" ht="13.5" customHeight="1">
      <c r="C4" s="34"/>
      <c r="D4" s="34"/>
      <c r="E4" s="34"/>
      <c r="F4" s="34"/>
      <c r="G4" s="34"/>
      <c r="H4" s="34"/>
      <c r="I4" s="34"/>
    </row>
    <row r="5" spans="1:16" ht="18">
      <c r="A5" s="67"/>
      <c r="D5" s="34"/>
      <c r="E5" s="34"/>
      <c r="F5" s="34"/>
      <c r="G5" s="34"/>
      <c r="H5" s="34"/>
      <c r="I5" s="34"/>
      <c r="J5" s="34"/>
      <c r="N5" s="67"/>
      <c r="O5" s="67"/>
      <c r="P5" s="67"/>
    </row>
    <row r="6" spans="1:10" ht="12.75">
      <c r="A6" s="47"/>
      <c r="B6" s="155" t="s">
        <v>243</v>
      </c>
      <c r="C6" s="156"/>
      <c r="D6" s="156"/>
      <c r="E6" s="156"/>
      <c r="F6" s="156"/>
      <c r="G6" s="156"/>
      <c r="H6" s="34"/>
      <c r="I6" s="34"/>
      <c r="J6" s="34"/>
    </row>
    <row r="7" spans="1:10" ht="12.75">
      <c r="A7" s="47"/>
      <c r="B7" s="155" t="s">
        <v>183</v>
      </c>
      <c r="C7" s="156"/>
      <c r="D7" s="156"/>
      <c r="E7" s="156"/>
      <c r="F7" s="156"/>
      <c r="G7" s="156"/>
      <c r="H7" s="34"/>
      <c r="I7" s="34"/>
      <c r="J7" s="34"/>
    </row>
    <row r="8" spans="1:10" ht="12.75">
      <c r="A8" s="35"/>
      <c r="B8" s="155" t="s">
        <v>57</v>
      </c>
      <c r="C8" s="156"/>
      <c r="D8" s="156"/>
      <c r="E8" s="156"/>
      <c r="F8" s="156"/>
      <c r="G8" s="156"/>
      <c r="H8" s="34"/>
      <c r="I8" s="34"/>
      <c r="J8" s="34"/>
    </row>
    <row r="9" spans="1:7" ht="12.75">
      <c r="A9" s="35"/>
      <c r="B9" s="155" t="s">
        <v>58</v>
      </c>
      <c r="C9" s="156"/>
      <c r="D9" s="156"/>
      <c r="E9" s="156"/>
      <c r="F9" s="156"/>
      <c r="G9" s="156"/>
    </row>
    <row r="10" spans="1:10" ht="12.75">
      <c r="A10" s="35"/>
      <c r="B10" s="156"/>
      <c r="C10" s="155" t="s">
        <v>167</v>
      </c>
      <c r="D10" s="156"/>
      <c r="E10" s="156"/>
      <c r="F10" s="156"/>
      <c r="G10" s="156"/>
      <c r="H10" s="34"/>
      <c r="I10" s="34"/>
      <c r="J10" s="34"/>
    </row>
    <row r="11" spans="2:7" ht="12.75">
      <c r="B11" s="156"/>
      <c r="C11" s="155" t="s">
        <v>168</v>
      </c>
      <c r="D11" s="156"/>
      <c r="E11" s="156"/>
      <c r="F11" s="156"/>
      <c r="G11" s="156"/>
    </row>
    <row r="12" spans="2:7" ht="12.75">
      <c r="B12" s="155" t="s">
        <v>213</v>
      </c>
      <c r="C12" s="156"/>
      <c r="D12" s="156"/>
      <c r="E12" s="156"/>
      <c r="F12" s="156"/>
      <c r="G12" s="156"/>
    </row>
    <row r="13" spans="2:7" ht="42.75" customHeight="1">
      <c r="B13" s="287" t="s">
        <v>255</v>
      </c>
      <c r="C13" s="287"/>
      <c r="D13" s="287"/>
      <c r="E13" s="287"/>
      <c r="F13" s="287"/>
      <c r="G13" s="287"/>
    </row>
    <row r="14" spans="2:7" ht="39.75" customHeight="1">
      <c r="B14" s="286" t="s">
        <v>257</v>
      </c>
      <c r="C14" s="286"/>
      <c r="D14" s="286"/>
      <c r="E14" s="286"/>
      <c r="F14" s="286"/>
      <c r="G14" s="286"/>
    </row>
  </sheetData>
  <sheetProtection/>
  <mergeCells count="3">
    <mergeCell ref="A2:L2"/>
    <mergeCell ref="B14:G14"/>
    <mergeCell ref="B13:G13"/>
  </mergeCells>
  <printOptions/>
  <pageMargins left="0.7" right="0.7" top="0.75" bottom="0.75" header="0.3" footer="0.3"/>
  <pageSetup horizontalDpi="600" verticalDpi="600" orientation="portrait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86"/>
  <sheetViews>
    <sheetView view="pageBreakPreview" zoomScaleSheetLayoutView="100" zoomScalePageLayoutView="0" workbookViewId="0" topLeftCell="A46">
      <selection activeCell="C72" sqref="C72"/>
    </sheetView>
  </sheetViews>
  <sheetFormatPr defaultColWidth="9.140625" defaultRowHeight="12.75"/>
  <cols>
    <col min="1" max="1" width="4.28125" style="10" customWidth="1"/>
    <col min="2" max="2" width="42.28125" style="0" customWidth="1"/>
    <col min="3" max="3" width="13.421875" style="4" customWidth="1"/>
    <col min="4" max="32" width="12.7109375" style="4" customWidth="1"/>
  </cols>
  <sheetData>
    <row r="1" ht="12.75">
      <c r="B1" s="30"/>
    </row>
    <row r="2" spans="1:32" ht="33.75" customHeight="1">
      <c r="A2" s="283" t="s">
        <v>59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5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</row>
    <row r="3" spans="1:32" ht="18.75" customHeight="1">
      <c r="A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</row>
    <row r="4" spans="1:32" ht="17.25" customHeight="1">
      <c r="A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</row>
    <row r="5" spans="1:32" ht="16.5" customHeight="1">
      <c r="A5" s="2" t="s">
        <v>171</v>
      </c>
      <c r="C5" s="10"/>
      <c r="D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</row>
    <row r="6" spans="2:32" ht="14.25" customHeight="1">
      <c r="B6" s="2"/>
      <c r="C6" s="163" t="s">
        <v>35</v>
      </c>
      <c r="D6" s="163" t="s">
        <v>35</v>
      </c>
      <c r="E6" s="163" t="s">
        <v>35</v>
      </c>
      <c r="F6" s="163" t="s">
        <v>35</v>
      </c>
      <c r="G6" s="163" t="s">
        <v>35</v>
      </c>
      <c r="H6" s="163" t="s">
        <v>35</v>
      </c>
      <c r="I6" s="163" t="s">
        <v>35</v>
      </c>
      <c r="J6" s="163" t="s">
        <v>35</v>
      </c>
      <c r="K6" s="163" t="s">
        <v>35</v>
      </c>
      <c r="L6" s="163" t="s">
        <v>35</v>
      </c>
      <c r="M6" s="163" t="s">
        <v>35</v>
      </c>
      <c r="N6" s="163" t="s">
        <v>35</v>
      </c>
      <c r="O6" s="163" t="s">
        <v>35</v>
      </c>
      <c r="P6" s="163" t="s">
        <v>35</v>
      </c>
      <c r="Q6" s="163" t="s">
        <v>35</v>
      </c>
      <c r="R6" s="163" t="s">
        <v>35</v>
      </c>
      <c r="S6" s="163" t="s">
        <v>35</v>
      </c>
      <c r="T6" s="163" t="s">
        <v>35</v>
      </c>
      <c r="U6" s="163" t="s">
        <v>35</v>
      </c>
      <c r="V6" s="163" t="s">
        <v>35</v>
      </c>
      <c r="W6" s="163" t="s">
        <v>35</v>
      </c>
      <c r="X6" s="163" t="s">
        <v>35</v>
      </c>
      <c r="Y6" s="163" t="s">
        <v>35</v>
      </c>
      <c r="Z6" s="163" t="s">
        <v>35</v>
      </c>
      <c r="AA6" s="163" t="s">
        <v>35</v>
      </c>
      <c r="AB6" s="163" t="s">
        <v>35</v>
      </c>
      <c r="AC6" s="163" t="s">
        <v>35</v>
      </c>
      <c r="AD6" s="163" t="s">
        <v>35</v>
      </c>
      <c r="AE6" s="163" t="s">
        <v>35</v>
      </c>
      <c r="AF6" s="163" t="s">
        <v>35</v>
      </c>
    </row>
    <row r="7" spans="1:32" ht="21" customHeight="1">
      <c r="A7" s="163" t="s">
        <v>2</v>
      </c>
      <c r="B7" s="163" t="s">
        <v>3</v>
      </c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3"/>
      <c r="AA7" s="163"/>
      <c r="AB7" s="163"/>
      <c r="AC7" s="163"/>
      <c r="AD7" s="163"/>
      <c r="AE7" s="163"/>
      <c r="AF7" s="163"/>
    </row>
    <row r="8" spans="1:32" ht="16.5" customHeight="1">
      <c r="A8" s="250" t="s">
        <v>6</v>
      </c>
      <c r="B8" s="251" t="s">
        <v>174</v>
      </c>
      <c r="C8" s="264"/>
      <c r="D8" s="264"/>
      <c r="E8" s="264"/>
      <c r="F8" s="264"/>
      <c r="G8" s="264"/>
      <c r="H8" s="264"/>
      <c r="I8" s="264"/>
      <c r="J8" s="264"/>
      <c r="K8" s="264"/>
      <c r="L8" s="264"/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  <c r="Z8" s="162"/>
      <c r="AA8" s="162"/>
      <c r="AB8" s="162"/>
      <c r="AC8" s="162"/>
      <c r="AD8" s="162"/>
      <c r="AE8" s="162"/>
      <c r="AF8" s="162"/>
    </row>
    <row r="9" spans="1:32" ht="13.5" customHeight="1">
      <c r="A9" s="5" t="s">
        <v>4</v>
      </c>
      <c r="B9" s="6" t="s">
        <v>175</v>
      </c>
      <c r="C9" s="27">
        <f>C10+C13</f>
        <v>0</v>
      </c>
      <c r="D9" s="27">
        <f aca="true" t="shared" si="0" ref="D9:AF9">D10+D13</f>
        <v>0</v>
      </c>
      <c r="E9" s="27">
        <f t="shared" si="0"/>
        <v>0</v>
      </c>
      <c r="F9" s="27">
        <f t="shared" si="0"/>
        <v>0</v>
      </c>
      <c r="G9" s="27">
        <f t="shared" si="0"/>
        <v>0</v>
      </c>
      <c r="H9" s="27">
        <f t="shared" si="0"/>
        <v>0</v>
      </c>
      <c r="I9" s="27">
        <f t="shared" si="0"/>
        <v>0</v>
      </c>
      <c r="J9" s="27">
        <f t="shared" si="0"/>
        <v>0</v>
      </c>
      <c r="K9" s="27">
        <f t="shared" si="0"/>
        <v>0</v>
      </c>
      <c r="L9" s="27">
        <f t="shared" si="0"/>
        <v>0</v>
      </c>
      <c r="M9" s="27">
        <f t="shared" si="0"/>
        <v>0</v>
      </c>
      <c r="N9" s="27">
        <f t="shared" si="0"/>
        <v>0</v>
      </c>
      <c r="O9" s="27">
        <f t="shared" si="0"/>
        <v>0</v>
      </c>
      <c r="P9" s="27">
        <f t="shared" si="0"/>
        <v>0</v>
      </c>
      <c r="Q9" s="27">
        <f t="shared" si="0"/>
        <v>0</v>
      </c>
      <c r="R9" s="27">
        <f t="shared" si="0"/>
        <v>0</v>
      </c>
      <c r="S9" s="27">
        <f t="shared" si="0"/>
        <v>0</v>
      </c>
      <c r="T9" s="27">
        <f t="shared" si="0"/>
        <v>0</v>
      </c>
      <c r="U9" s="27">
        <f t="shared" si="0"/>
        <v>0</v>
      </c>
      <c r="V9" s="27">
        <f t="shared" si="0"/>
        <v>0</v>
      </c>
      <c r="W9" s="27">
        <f t="shared" si="0"/>
        <v>0</v>
      </c>
      <c r="X9" s="27">
        <f t="shared" si="0"/>
        <v>0</v>
      </c>
      <c r="Y9" s="27">
        <f t="shared" si="0"/>
        <v>0</v>
      </c>
      <c r="Z9" s="27">
        <f t="shared" si="0"/>
        <v>0</v>
      </c>
      <c r="AA9" s="27">
        <f t="shared" si="0"/>
        <v>0</v>
      </c>
      <c r="AB9" s="27">
        <f t="shared" si="0"/>
        <v>0</v>
      </c>
      <c r="AC9" s="27">
        <f t="shared" si="0"/>
        <v>0</v>
      </c>
      <c r="AD9" s="27">
        <f t="shared" si="0"/>
        <v>0</v>
      </c>
      <c r="AE9" s="27">
        <f t="shared" si="0"/>
        <v>0</v>
      </c>
      <c r="AF9" s="27">
        <f t="shared" si="0"/>
        <v>0</v>
      </c>
    </row>
    <row r="10" spans="1:32" ht="14.25" customHeight="1">
      <c r="A10" s="73" t="s">
        <v>172</v>
      </c>
      <c r="B10" s="26" t="s">
        <v>176</v>
      </c>
      <c r="C10" s="29">
        <f aca="true" t="shared" si="1" ref="C10:AF10">C11+C12</f>
        <v>0</v>
      </c>
      <c r="D10" s="29">
        <f t="shared" si="1"/>
        <v>0</v>
      </c>
      <c r="E10" s="29">
        <f t="shared" si="1"/>
        <v>0</v>
      </c>
      <c r="F10" s="29">
        <f t="shared" si="1"/>
        <v>0</v>
      </c>
      <c r="G10" s="29">
        <f t="shared" si="1"/>
        <v>0</v>
      </c>
      <c r="H10" s="29">
        <f t="shared" si="1"/>
        <v>0</v>
      </c>
      <c r="I10" s="29">
        <f t="shared" si="1"/>
        <v>0</v>
      </c>
      <c r="J10" s="29">
        <f t="shared" si="1"/>
        <v>0</v>
      </c>
      <c r="K10" s="29">
        <f t="shared" si="1"/>
        <v>0</v>
      </c>
      <c r="L10" s="29">
        <f t="shared" si="1"/>
        <v>0</v>
      </c>
      <c r="M10" s="29">
        <f t="shared" si="1"/>
        <v>0</v>
      </c>
      <c r="N10" s="29">
        <f t="shared" si="1"/>
        <v>0</v>
      </c>
      <c r="O10" s="29">
        <f t="shared" si="1"/>
        <v>0</v>
      </c>
      <c r="P10" s="29">
        <f t="shared" si="1"/>
        <v>0</v>
      </c>
      <c r="Q10" s="29">
        <f t="shared" si="1"/>
        <v>0</v>
      </c>
      <c r="R10" s="29">
        <f t="shared" si="1"/>
        <v>0</v>
      </c>
      <c r="S10" s="29">
        <f t="shared" si="1"/>
        <v>0</v>
      </c>
      <c r="T10" s="29">
        <f t="shared" si="1"/>
        <v>0</v>
      </c>
      <c r="U10" s="29">
        <f t="shared" si="1"/>
        <v>0</v>
      </c>
      <c r="V10" s="29">
        <f t="shared" si="1"/>
        <v>0</v>
      </c>
      <c r="W10" s="29">
        <f t="shared" si="1"/>
        <v>0</v>
      </c>
      <c r="X10" s="29">
        <f t="shared" si="1"/>
        <v>0</v>
      </c>
      <c r="Y10" s="29">
        <f t="shared" si="1"/>
        <v>0</v>
      </c>
      <c r="Z10" s="29">
        <f t="shared" si="1"/>
        <v>0</v>
      </c>
      <c r="AA10" s="29">
        <f t="shared" si="1"/>
        <v>0</v>
      </c>
      <c r="AB10" s="29">
        <f t="shared" si="1"/>
        <v>0</v>
      </c>
      <c r="AC10" s="29">
        <f t="shared" si="1"/>
        <v>0</v>
      </c>
      <c r="AD10" s="29">
        <f t="shared" si="1"/>
        <v>0</v>
      </c>
      <c r="AE10" s="29">
        <f t="shared" si="1"/>
        <v>0</v>
      </c>
      <c r="AF10" s="29">
        <f t="shared" si="1"/>
        <v>0</v>
      </c>
    </row>
    <row r="11" spans="1:32" ht="12.75" customHeight="1">
      <c r="A11" s="73"/>
      <c r="B11" s="74" t="s">
        <v>177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</row>
    <row r="12" spans="1:32" ht="12" customHeight="1">
      <c r="A12" s="73"/>
      <c r="B12" s="75" t="s">
        <v>178</v>
      </c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</row>
    <row r="13" spans="1:32" ht="10.5" customHeight="1">
      <c r="A13" s="73" t="s">
        <v>173</v>
      </c>
      <c r="B13" s="26" t="s">
        <v>179</v>
      </c>
      <c r="C13" s="29">
        <f aca="true" t="shared" si="2" ref="C13:AF13">C14+C15</f>
        <v>0</v>
      </c>
      <c r="D13" s="29">
        <f t="shared" si="2"/>
        <v>0</v>
      </c>
      <c r="E13" s="29">
        <f t="shared" si="2"/>
        <v>0</v>
      </c>
      <c r="F13" s="29">
        <f t="shared" si="2"/>
        <v>0</v>
      </c>
      <c r="G13" s="29">
        <f t="shared" si="2"/>
        <v>0</v>
      </c>
      <c r="H13" s="29">
        <f t="shared" si="2"/>
        <v>0</v>
      </c>
      <c r="I13" s="29">
        <f t="shared" si="2"/>
        <v>0</v>
      </c>
      <c r="J13" s="29">
        <f t="shared" si="2"/>
        <v>0</v>
      </c>
      <c r="K13" s="29">
        <f t="shared" si="2"/>
        <v>0</v>
      </c>
      <c r="L13" s="29">
        <f t="shared" si="2"/>
        <v>0</v>
      </c>
      <c r="M13" s="29">
        <f t="shared" si="2"/>
        <v>0</v>
      </c>
      <c r="N13" s="29">
        <f t="shared" si="2"/>
        <v>0</v>
      </c>
      <c r="O13" s="29">
        <f t="shared" si="2"/>
        <v>0</v>
      </c>
      <c r="P13" s="29">
        <f t="shared" si="2"/>
        <v>0</v>
      </c>
      <c r="Q13" s="29">
        <f t="shared" si="2"/>
        <v>0</v>
      </c>
      <c r="R13" s="29">
        <f t="shared" si="2"/>
        <v>0</v>
      </c>
      <c r="S13" s="29">
        <f t="shared" si="2"/>
        <v>0</v>
      </c>
      <c r="T13" s="29">
        <f t="shared" si="2"/>
        <v>0</v>
      </c>
      <c r="U13" s="29">
        <f t="shared" si="2"/>
        <v>0</v>
      </c>
      <c r="V13" s="29">
        <f t="shared" si="2"/>
        <v>0</v>
      </c>
      <c r="W13" s="29">
        <f t="shared" si="2"/>
        <v>0</v>
      </c>
      <c r="X13" s="29">
        <f t="shared" si="2"/>
        <v>0</v>
      </c>
      <c r="Y13" s="29">
        <f t="shared" si="2"/>
        <v>0</v>
      </c>
      <c r="Z13" s="29">
        <f t="shared" si="2"/>
        <v>0</v>
      </c>
      <c r="AA13" s="29">
        <f t="shared" si="2"/>
        <v>0</v>
      </c>
      <c r="AB13" s="29">
        <f t="shared" si="2"/>
        <v>0</v>
      </c>
      <c r="AC13" s="29">
        <f t="shared" si="2"/>
        <v>0</v>
      </c>
      <c r="AD13" s="29">
        <f t="shared" si="2"/>
        <v>0</v>
      </c>
      <c r="AE13" s="29">
        <f t="shared" si="2"/>
        <v>0</v>
      </c>
      <c r="AF13" s="29">
        <f t="shared" si="2"/>
        <v>0</v>
      </c>
    </row>
    <row r="14" spans="1:32" ht="9.75" customHeight="1">
      <c r="A14" s="73"/>
      <c r="B14" s="75" t="s">
        <v>180</v>
      </c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</row>
    <row r="15" spans="1:32" ht="11.25" customHeight="1">
      <c r="A15" s="73"/>
      <c r="B15" s="75" t="s">
        <v>178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</row>
    <row r="16" spans="1:32" ht="12.75" customHeight="1">
      <c r="A16" s="5" t="s">
        <v>5</v>
      </c>
      <c r="B16" s="76" t="s">
        <v>181</v>
      </c>
      <c r="C16" s="27">
        <f aca="true" t="shared" si="3" ref="C16:AF16">C17+C18</f>
        <v>0</v>
      </c>
      <c r="D16" s="27">
        <f t="shared" si="3"/>
        <v>0</v>
      </c>
      <c r="E16" s="27">
        <f t="shared" si="3"/>
        <v>0</v>
      </c>
      <c r="F16" s="27">
        <f t="shared" si="3"/>
        <v>0</v>
      </c>
      <c r="G16" s="27">
        <f t="shared" si="3"/>
        <v>0</v>
      </c>
      <c r="H16" s="27">
        <f t="shared" si="3"/>
        <v>0</v>
      </c>
      <c r="I16" s="27">
        <f t="shared" si="3"/>
        <v>0</v>
      </c>
      <c r="J16" s="27">
        <f t="shared" si="3"/>
        <v>0</v>
      </c>
      <c r="K16" s="27">
        <f t="shared" si="3"/>
        <v>0</v>
      </c>
      <c r="L16" s="27">
        <f t="shared" si="3"/>
        <v>0</v>
      </c>
      <c r="M16" s="27">
        <f t="shared" si="3"/>
        <v>0</v>
      </c>
      <c r="N16" s="27">
        <f t="shared" si="3"/>
        <v>0</v>
      </c>
      <c r="O16" s="27">
        <f t="shared" si="3"/>
        <v>0</v>
      </c>
      <c r="P16" s="27">
        <f t="shared" si="3"/>
        <v>0</v>
      </c>
      <c r="Q16" s="27">
        <f t="shared" si="3"/>
        <v>0</v>
      </c>
      <c r="R16" s="27">
        <f t="shared" si="3"/>
        <v>0</v>
      </c>
      <c r="S16" s="27">
        <f t="shared" si="3"/>
        <v>0</v>
      </c>
      <c r="T16" s="27">
        <f t="shared" si="3"/>
        <v>0</v>
      </c>
      <c r="U16" s="27">
        <f t="shared" si="3"/>
        <v>0</v>
      </c>
      <c r="V16" s="27">
        <f t="shared" si="3"/>
        <v>0</v>
      </c>
      <c r="W16" s="27">
        <f t="shared" si="3"/>
        <v>0</v>
      </c>
      <c r="X16" s="27">
        <f t="shared" si="3"/>
        <v>0</v>
      </c>
      <c r="Y16" s="27">
        <f t="shared" si="3"/>
        <v>0</v>
      </c>
      <c r="Z16" s="27">
        <f t="shared" si="3"/>
        <v>0</v>
      </c>
      <c r="AA16" s="27">
        <f t="shared" si="3"/>
        <v>0</v>
      </c>
      <c r="AB16" s="27">
        <f t="shared" si="3"/>
        <v>0</v>
      </c>
      <c r="AC16" s="27">
        <f t="shared" si="3"/>
        <v>0</v>
      </c>
      <c r="AD16" s="27">
        <f t="shared" si="3"/>
        <v>0</v>
      </c>
      <c r="AE16" s="27">
        <f t="shared" si="3"/>
        <v>0</v>
      </c>
      <c r="AF16" s="27">
        <f t="shared" si="3"/>
        <v>0</v>
      </c>
    </row>
    <row r="17" spans="1:32" ht="12" customHeight="1">
      <c r="A17" s="14"/>
      <c r="B17" s="13" t="s">
        <v>182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</row>
    <row r="18" spans="1:32" ht="12.75">
      <c r="A18" s="14"/>
      <c r="B18" s="13" t="s">
        <v>178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</row>
    <row r="19" spans="1:32" ht="12.75">
      <c r="A19" s="3"/>
      <c r="B19" s="13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</row>
    <row r="20" ht="12.75"/>
    <row r="21" spans="1:2" ht="12.75">
      <c r="A21" s="38" t="s">
        <v>184</v>
      </c>
      <c r="B21" s="2"/>
    </row>
    <row r="22" spans="3:32" ht="15" customHeight="1">
      <c r="C22" s="163" t="s">
        <v>35</v>
      </c>
      <c r="D22" s="163" t="s">
        <v>35</v>
      </c>
      <c r="E22" s="163" t="s">
        <v>35</v>
      </c>
      <c r="F22" s="163" t="s">
        <v>35</v>
      </c>
      <c r="G22" s="163" t="s">
        <v>35</v>
      </c>
      <c r="H22" s="163" t="s">
        <v>35</v>
      </c>
      <c r="I22" s="163" t="s">
        <v>35</v>
      </c>
      <c r="J22" s="163" t="s">
        <v>35</v>
      </c>
      <c r="K22" s="163" t="s">
        <v>35</v>
      </c>
      <c r="L22" s="163" t="s">
        <v>35</v>
      </c>
      <c r="M22" s="163" t="s">
        <v>35</v>
      </c>
      <c r="N22" s="163" t="s">
        <v>35</v>
      </c>
      <c r="O22" s="163" t="s">
        <v>35</v>
      </c>
      <c r="P22" s="163" t="s">
        <v>35</v>
      </c>
      <c r="Q22" s="163" t="s">
        <v>35</v>
      </c>
      <c r="R22" s="163" t="s">
        <v>35</v>
      </c>
      <c r="S22" s="163" t="s">
        <v>35</v>
      </c>
      <c r="T22" s="163" t="s">
        <v>35</v>
      </c>
      <c r="U22" s="163" t="s">
        <v>35</v>
      </c>
      <c r="V22" s="163" t="s">
        <v>35</v>
      </c>
      <c r="W22" s="163" t="s">
        <v>35</v>
      </c>
      <c r="X22" s="163" t="s">
        <v>35</v>
      </c>
      <c r="Y22" s="163" t="s">
        <v>35</v>
      </c>
      <c r="Z22" s="163" t="s">
        <v>35</v>
      </c>
      <c r="AA22" s="163" t="s">
        <v>35</v>
      </c>
      <c r="AB22" s="163" t="s">
        <v>35</v>
      </c>
      <c r="AC22" s="163" t="s">
        <v>35</v>
      </c>
      <c r="AD22" s="163" t="s">
        <v>35</v>
      </c>
      <c r="AE22" s="163" t="s">
        <v>35</v>
      </c>
      <c r="AF22" s="163" t="s">
        <v>35</v>
      </c>
    </row>
    <row r="23" spans="1:32" ht="21" customHeight="1">
      <c r="A23" s="167" t="s">
        <v>2</v>
      </c>
      <c r="B23" s="168" t="s">
        <v>3</v>
      </c>
      <c r="C23" s="163"/>
      <c r="D23" s="163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</row>
    <row r="24" spans="1:32" s="2" customFormat="1" ht="12.75">
      <c r="A24" s="250" t="s">
        <v>6</v>
      </c>
      <c r="B24" s="251" t="s">
        <v>9</v>
      </c>
      <c r="C24" s="234"/>
      <c r="D24" s="234"/>
      <c r="E24" s="234"/>
      <c r="F24" s="234"/>
      <c r="G24" s="234"/>
      <c r="H24" s="234"/>
      <c r="I24" s="234"/>
      <c r="J24" s="234"/>
      <c r="K24" s="234"/>
      <c r="L24" s="234"/>
      <c r="M24" s="234"/>
      <c r="N24" s="234"/>
      <c r="O24" s="234"/>
      <c r="P24" s="234"/>
      <c r="Q24" s="234"/>
      <c r="R24" s="234"/>
      <c r="S24" s="234"/>
      <c r="T24" s="234"/>
      <c r="U24" s="234"/>
      <c r="V24" s="234"/>
      <c r="W24" s="234"/>
      <c r="X24" s="234"/>
      <c r="Y24" s="234"/>
      <c r="Z24" s="234"/>
      <c r="AA24" s="234"/>
      <c r="AB24" s="234"/>
      <c r="AC24" s="234"/>
      <c r="AD24" s="234"/>
      <c r="AE24" s="234"/>
      <c r="AF24" s="234"/>
    </row>
    <row r="25" spans="1:32" s="9" customFormat="1" ht="12.75">
      <c r="A25" s="5">
        <v>1</v>
      </c>
      <c r="B25" s="6" t="s">
        <v>244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</row>
    <row r="26" spans="1:32" s="9" customFormat="1" ht="12.75">
      <c r="A26" s="5">
        <v>2</v>
      </c>
      <c r="B26" s="6" t="s">
        <v>11</v>
      </c>
      <c r="C26" s="234">
        <f aca="true" t="shared" si="4" ref="C26:AF26">C27+C28+C29+C30+C31+C32+C33+C34</f>
        <v>0</v>
      </c>
      <c r="D26" s="234">
        <f t="shared" si="4"/>
        <v>0</v>
      </c>
      <c r="E26" s="234">
        <f t="shared" si="4"/>
        <v>0</v>
      </c>
      <c r="F26" s="234">
        <f t="shared" si="4"/>
        <v>0</v>
      </c>
      <c r="G26" s="234">
        <f t="shared" si="4"/>
        <v>0</v>
      </c>
      <c r="H26" s="234">
        <f t="shared" si="4"/>
        <v>0</v>
      </c>
      <c r="I26" s="234">
        <f t="shared" si="4"/>
        <v>0</v>
      </c>
      <c r="J26" s="234">
        <f t="shared" si="4"/>
        <v>0</v>
      </c>
      <c r="K26" s="234">
        <f t="shared" si="4"/>
        <v>0</v>
      </c>
      <c r="L26" s="234">
        <f t="shared" si="4"/>
        <v>0</v>
      </c>
      <c r="M26" s="234">
        <f t="shared" si="4"/>
        <v>0</v>
      </c>
      <c r="N26" s="234">
        <f t="shared" si="4"/>
        <v>0</v>
      </c>
      <c r="O26" s="234">
        <f t="shared" si="4"/>
        <v>0</v>
      </c>
      <c r="P26" s="234">
        <f t="shared" si="4"/>
        <v>0</v>
      </c>
      <c r="Q26" s="234">
        <f t="shared" si="4"/>
        <v>0</v>
      </c>
      <c r="R26" s="234">
        <f t="shared" si="4"/>
        <v>0</v>
      </c>
      <c r="S26" s="234">
        <f t="shared" si="4"/>
        <v>0</v>
      </c>
      <c r="T26" s="234">
        <f t="shared" si="4"/>
        <v>0</v>
      </c>
      <c r="U26" s="234">
        <f t="shared" si="4"/>
        <v>0</v>
      </c>
      <c r="V26" s="234">
        <f t="shared" si="4"/>
        <v>0</v>
      </c>
      <c r="W26" s="234">
        <f t="shared" si="4"/>
        <v>0</v>
      </c>
      <c r="X26" s="234">
        <f t="shared" si="4"/>
        <v>0</v>
      </c>
      <c r="Y26" s="234">
        <f t="shared" si="4"/>
        <v>0</v>
      </c>
      <c r="Z26" s="234">
        <f t="shared" si="4"/>
        <v>0</v>
      </c>
      <c r="AA26" s="234">
        <f t="shared" si="4"/>
        <v>0</v>
      </c>
      <c r="AB26" s="234">
        <f t="shared" si="4"/>
        <v>0</v>
      </c>
      <c r="AC26" s="234">
        <f t="shared" si="4"/>
        <v>0</v>
      </c>
      <c r="AD26" s="234">
        <f t="shared" si="4"/>
        <v>0</v>
      </c>
      <c r="AE26" s="234">
        <f t="shared" si="4"/>
        <v>0</v>
      </c>
      <c r="AF26" s="234">
        <f t="shared" si="4"/>
        <v>0</v>
      </c>
    </row>
    <row r="27" spans="1:32" s="9" customFormat="1" ht="12.75">
      <c r="A27" s="14"/>
      <c r="B27" s="13" t="s">
        <v>8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</row>
    <row r="28" spans="1:32" s="9" customFormat="1" ht="12.75">
      <c r="A28" s="14"/>
      <c r="B28" s="16" t="s">
        <v>14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</row>
    <row r="29" spans="1:32" s="9" customFormat="1" ht="12.75">
      <c r="A29" s="14"/>
      <c r="B29" s="16" t="s">
        <v>15</v>
      </c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</row>
    <row r="30" spans="1:32" s="9" customFormat="1" ht="12.75">
      <c r="A30" s="14"/>
      <c r="B30" s="16" t="s">
        <v>16</v>
      </c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</row>
    <row r="31" spans="1:32" s="9" customFormat="1" ht="12.75">
      <c r="A31" s="14"/>
      <c r="B31" s="16" t="s">
        <v>17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</row>
    <row r="32" spans="1:32" s="9" customFormat="1" ht="25.5">
      <c r="A32" s="14"/>
      <c r="B32" s="16" t="s">
        <v>18</v>
      </c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</row>
    <row r="33" spans="1:32" ht="12.75">
      <c r="A33" s="14"/>
      <c r="B33" s="16" t="s">
        <v>19</v>
      </c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</row>
    <row r="34" spans="1:32" ht="13.5" customHeight="1">
      <c r="A34" s="14"/>
      <c r="B34" s="68" t="s">
        <v>52</v>
      </c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</row>
    <row r="35" spans="1:32" ht="12.75">
      <c r="A35" s="250" t="s">
        <v>7</v>
      </c>
      <c r="B35" s="251" t="s">
        <v>10</v>
      </c>
      <c r="C35" s="235"/>
      <c r="D35" s="235"/>
      <c r="E35" s="235"/>
      <c r="F35" s="235"/>
      <c r="G35" s="235"/>
      <c r="H35" s="235"/>
      <c r="I35" s="235"/>
      <c r="J35" s="235"/>
      <c r="K35" s="235"/>
      <c r="L35" s="235"/>
      <c r="M35" s="235"/>
      <c r="N35" s="235"/>
      <c r="O35" s="235"/>
      <c r="P35" s="235"/>
      <c r="Q35" s="235"/>
      <c r="R35" s="235"/>
      <c r="S35" s="235"/>
      <c r="T35" s="235"/>
      <c r="U35" s="235"/>
      <c r="V35" s="235"/>
      <c r="W35" s="235"/>
      <c r="X35" s="235"/>
      <c r="Y35" s="235"/>
      <c r="Z35" s="235"/>
      <c r="AA35" s="235"/>
      <c r="AB35" s="235"/>
      <c r="AC35" s="235"/>
      <c r="AD35" s="235"/>
      <c r="AE35" s="235"/>
      <c r="AF35" s="235"/>
    </row>
    <row r="36" spans="1:32" s="9" customFormat="1" ht="12.75">
      <c r="A36" s="5">
        <v>1</v>
      </c>
      <c r="B36" s="6" t="s">
        <v>244</v>
      </c>
      <c r="C36" s="234"/>
      <c r="D36" s="234"/>
      <c r="E36" s="234"/>
      <c r="F36" s="234"/>
      <c r="G36" s="234"/>
      <c r="H36" s="234"/>
      <c r="I36" s="234"/>
      <c r="J36" s="234"/>
      <c r="K36" s="234"/>
      <c r="L36" s="234"/>
      <c r="M36" s="234"/>
      <c r="N36" s="234"/>
      <c r="O36" s="234"/>
      <c r="P36" s="234"/>
      <c r="Q36" s="234"/>
      <c r="R36" s="234"/>
      <c r="S36" s="234"/>
      <c r="T36" s="234"/>
      <c r="U36" s="234"/>
      <c r="V36" s="234"/>
      <c r="W36" s="234"/>
      <c r="X36" s="234"/>
      <c r="Y36" s="234"/>
      <c r="Z36" s="234"/>
      <c r="AA36" s="234"/>
      <c r="AB36" s="234"/>
      <c r="AC36" s="234"/>
      <c r="AD36" s="234"/>
      <c r="AE36" s="234"/>
      <c r="AF36" s="234"/>
    </row>
    <row r="37" spans="1:32" s="9" customFormat="1" ht="12.75">
      <c r="A37" s="5">
        <v>2</v>
      </c>
      <c r="B37" s="6" t="s">
        <v>11</v>
      </c>
      <c r="C37" s="234">
        <f aca="true" t="shared" si="5" ref="C37:AF37">C38+C39+C40+C41+C42+C43+C44+C45</f>
        <v>0</v>
      </c>
      <c r="D37" s="234">
        <f t="shared" si="5"/>
        <v>0</v>
      </c>
      <c r="E37" s="234">
        <f t="shared" si="5"/>
        <v>0</v>
      </c>
      <c r="F37" s="234">
        <f t="shared" si="5"/>
        <v>0</v>
      </c>
      <c r="G37" s="234">
        <f t="shared" si="5"/>
        <v>0</v>
      </c>
      <c r="H37" s="234">
        <f t="shared" si="5"/>
        <v>0</v>
      </c>
      <c r="I37" s="234">
        <f t="shared" si="5"/>
        <v>0</v>
      </c>
      <c r="J37" s="234">
        <f t="shared" si="5"/>
        <v>0</v>
      </c>
      <c r="K37" s="234">
        <f t="shared" si="5"/>
        <v>0</v>
      </c>
      <c r="L37" s="234">
        <f t="shared" si="5"/>
        <v>0</v>
      </c>
      <c r="M37" s="234">
        <f t="shared" si="5"/>
        <v>0</v>
      </c>
      <c r="N37" s="234">
        <f t="shared" si="5"/>
        <v>0</v>
      </c>
      <c r="O37" s="234">
        <f t="shared" si="5"/>
        <v>0</v>
      </c>
      <c r="P37" s="234">
        <f t="shared" si="5"/>
        <v>0</v>
      </c>
      <c r="Q37" s="234">
        <f t="shared" si="5"/>
        <v>0</v>
      </c>
      <c r="R37" s="234">
        <f t="shared" si="5"/>
        <v>0</v>
      </c>
      <c r="S37" s="234">
        <f t="shared" si="5"/>
        <v>0</v>
      </c>
      <c r="T37" s="234">
        <f t="shared" si="5"/>
        <v>0</v>
      </c>
      <c r="U37" s="234">
        <f t="shared" si="5"/>
        <v>0</v>
      </c>
      <c r="V37" s="234">
        <f t="shared" si="5"/>
        <v>0</v>
      </c>
      <c r="W37" s="234">
        <f t="shared" si="5"/>
        <v>0</v>
      </c>
      <c r="X37" s="234">
        <f t="shared" si="5"/>
        <v>0</v>
      </c>
      <c r="Y37" s="234">
        <f t="shared" si="5"/>
        <v>0</v>
      </c>
      <c r="Z37" s="234">
        <f t="shared" si="5"/>
        <v>0</v>
      </c>
      <c r="AA37" s="234">
        <f t="shared" si="5"/>
        <v>0</v>
      </c>
      <c r="AB37" s="234">
        <f t="shared" si="5"/>
        <v>0</v>
      </c>
      <c r="AC37" s="234">
        <f t="shared" si="5"/>
        <v>0</v>
      </c>
      <c r="AD37" s="234">
        <f t="shared" si="5"/>
        <v>0</v>
      </c>
      <c r="AE37" s="234">
        <f t="shared" si="5"/>
        <v>0</v>
      </c>
      <c r="AF37" s="234">
        <f t="shared" si="5"/>
        <v>0</v>
      </c>
    </row>
    <row r="38" spans="1:32" s="9" customFormat="1" ht="12.75">
      <c r="A38" s="14"/>
      <c r="B38" s="13" t="s">
        <v>8</v>
      </c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</row>
    <row r="39" spans="1:32" s="9" customFormat="1" ht="12.75">
      <c r="A39" s="14"/>
      <c r="B39" s="16" t="s">
        <v>14</v>
      </c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</row>
    <row r="40" spans="1:32" s="9" customFormat="1" ht="12.75">
      <c r="A40" s="14"/>
      <c r="B40" s="16" t="s">
        <v>15</v>
      </c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</row>
    <row r="41" spans="1:32" s="9" customFormat="1" ht="12.75">
      <c r="A41" s="14"/>
      <c r="B41" s="16" t="s">
        <v>16</v>
      </c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</row>
    <row r="42" spans="1:32" s="9" customFormat="1" ht="12.75">
      <c r="A42" s="14"/>
      <c r="B42" s="16" t="s">
        <v>17</v>
      </c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</row>
    <row r="43" spans="1:32" s="9" customFormat="1" ht="25.5">
      <c r="A43" s="14"/>
      <c r="B43" s="16" t="s">
        <v>18</v>
      </c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</row>
    <row r="44" spans="1:32" ht="12.75">
      <c r="A44" s="14"/>
      <c r="B44" s="16" t="s">
        <v>19</v>
      </c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</row>
    <row r="45" spans="1:32" ht="12.75" customHeight="1">
      <c r="A45" s="14"/>
      <c r="B45" s="17" t="s">
        <v>52</v>
      </c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</row>
    <row r="46" spans="1:32" ht="12.75">
      <c r="A46" s="250" t="s">
        <v>13</v>
      </c>
      <c r="B46" s="251" t="s">
        <v>12</v>
      </c>
      <c r="C46" s="234"/>
      <c r="D46" s="234"/>
      <c r="E46" s="234"/>
      <c r="F46" s="234"/>
      <c r="G46" s="234"/>
      <c r="H46" s="234"/>
      <c r="I46" s="234"/>
      <c r="J46" s="234"/>
      <c r="K46" s="234"/>
      <c r="L46" s="234"/>
      <c r="M46" s="234"/>
      <c r="N46" s="234"/>
      <c r="O46" s="234"/>
      <c r="P46" s="234"/>
      <c r="Q46" s="234"/>
      <c r="R46" s="234"/>
      <c r="S46" s="234"/>
      <c r="T46" s="234"/>
      <c r="U46" s="234"/>
      <c r="V46" s="234"/>
      <c r="W46" s="234"/>
      <c r="X46" s="234"/>
      <c r="Y46" s="234"/>
      <c r="Z46" s="234"/>
      <c r="AA46" s="234"/>
      <c r="AB46" s="234"/>
      <c r="AC46" s="234"/>
      <c r="AD46" s="234"/>
      <c r="AE46" s="234"/>
      <c r="AF46" s="234"/>
    </row>
    <row r="47" spans="1:32" s="9" customFormat="1" ht="12.75">
      <c r="A47" s="5">
        <v>1</v>
      </c>
      <c r="B47" s="6" t="s">
        <v>244</v>
      </c>
      <c r="C47" s="234">
        <f>C36-C25</f>
        <v>0</v>
      </c>
      <c r="D47" s="234">
        <f aca="true" t="shared" si="6" ref="D47:AF47">D36-D25</f>
        <v>0</v>
      </c>
      <c r="E47" s="234">
        <f t="shared" si="6"/>
        <v>0</v>
      </c>
      <c r="F47" s="234">
        <f t="shared" si="6"/>
        <v>0</v>
      </c>
      <c r="G47" s="234">
        <f t="shared" si="6"/>
        <v>0</v>
      </c>
      <c r="H47" s="234">
        <f t="shared" si="6"/>
        <v>0</v>
      </c>
      <c r="I47" s="234">
        <f t="shared" si="6"/>
        <v>0</v>
      </c>
      <c r="J47" s="234">
        <f t="shared" si="6"/>
        <v>0</v>
      </c>
      <c r="K47" s="234">
        <f t="shared" si="6"/>
        <v>0</v>
      </c>
      <c r="L47" s="234">
        <f t="shared" si="6"/>
        <v>0</v>
      </c>
      <c r="M47" s="234">
        <f t="shared" si="6"/>
        <v>0</v>
      </c>
      <c r="N47" s="234">
        <f t="shared" si="6"/>
        <v>0</v>
      </c>
      <c r="O47" s="234">
        <f t="shared" si="6"/>
        <v>0</v>
      </c>
      <c r="P47" s="234">
        <f t="shared" si="6"/>
        <v>0</v>
      </c>
      <c r="Q47" s="234">
        <f t="shared" si="6"/>
        <v>0</v>
      </c>
      <c r="R47" s="234">
        <f t="shared" si="6"/>
        <v>0</v>
      </c>
      <c r="S47" s="234">
        <f t="shared" si="6"/>
        <v>0</v>
      </c>
      <c r="T47" s="234">
        <f t="shared" si="6"/>
        <v>0</v>
      </c>
      <c r="U47" s="234">
        <f t="shared" si="6"/>
        <v>0</v>
      </c>
      <c r="V47" s="234">
        <f t="shared" si="6"/>
        <v>0</v>
      </c>
      <c r="W47" s="234">
        <f t="shared" si="6"/>
        <v>0</v>
      </c>
      <c r="X47" s="234">
        <f t="shared" si="6"/>
        <v>0</v>
      </c>
      <c r="Y47" s="234">
        <f t="shared" si="6"/>
        <v>0</v>
      </c>
      <c r="Z47" s="234">
        <f t="shared" si="6"/>
        <v>0</v>
      </c>
      <c r="AA47" s="234">
        <f t="shared" si="6"/>
        <v>0</v>
      </c>
      <c r="AB47" s="234">
        <f t="shared" si="6"/>
        <v>0</v>
      </c>
      <c r="AC47" s="234">
        <f t="shared" si="6"/>
        <v>0</v>
      </c>
      <c r="AD47" s="234">
        <f t="shared" si="6"/>
        <v>0</v>
      </c>
      <c r="AE47" s="234">
        <f t="shared" si="6"/>
        <v>0</v>
      </c>
      <c r="AF47" s="234">
        <f t="shared" si="6"/>
        <v>0</v>
      </c>
    </row>
    <row r="48" spans="1:32" s="9" customFormat="1" ht="12.75">
      <c r="A48" s="5">
        <v>2</v>
      </c>
      <c r="B48" s="6" t="s">
        <v>11</v>
      </c>
      <c r="C48" s="234">
        <f>C49+C50+C51+C52+C53+C54+C55+C56</f>
        <v>0</v>
      </c>
      <c r="D48" s="234">
        <f aca="true" t="shared" si="7" ref="D48:AF48">D49+D50+D51+D52+D53+D54+D55+D56</f>
        <v>0</v>
      </c>
      <c r="E48" s="234">
        <f t="shared" si="7"/>
        <v>0</v>
      </c>
      <c r="F48" s="234">
        <f t="shared" si="7"/>
        <v>0</v>
      </c>
      <c r="G48" s="234">
        <f t="shared" si="7"/>
        <v>0</v>
      </c>
      <c r="H48" s="234">
        <f t="shared" si="7"/>
        <v>0</v>
      </c>
      <c r="I48" s="234">
        <f t="shared" si="7"/>
        <v>0</v>
      </c>
      <c r="J48" s="234">
        <f t="shared" si="7"/>
        <v>0</v>
      </c>
      <c r="K48" s="234">
        <f t="shared" si="7"/>
        <v>0</v>
      </c>
      <c r="L48" s="234">
        <f t="shared" si="7"/>
        <v>0</v>
      </c>
      <c r="M48" s="234">
        <f t="shared" si="7"/>
        <v>0</v>
      </c>
      <c r="N48" s="234">
        <f t="shared" si="7"/>
        <v>0</v>
      </c>
      <c r="O48" s="234">
        <f t="shared" si="7"/>
        <v>0</v>
      </c>
      <c r="P48" s="234">
        <f t="shared" si="7"/>
        <v>0</v>
      </c>
      <c r="Q48" s="234">
        <f t="shared" si="7"/>
        <v>0</v>
      </c>
      <c r="R48" s="234">
        <f t="shared" si="7"/>
        <v>0</v>
      </c>
      <c r="S48" s="234">
        <f t="shared" si="7"/>
        <v>0</v>
      </c>
      <c r="T48" s="234">
        <f t="shared" si="7"/>
        <v>0</v>
      </c>
      <c r="U48" s="234">
        <f t="shared" si="7"/>
        <v>0</v>
      </c>
      <c r="V48" s="234">
        <f t="shared" si="7"/>
        <v>0</v>
      </c>
      <c r="W48" s="234">
        <f t="shared" si="7"/>
        <v>0</v>
      </c>
      <c r="X48" s="234">
        <f t="shared" si="7"/>
        <v>0</v>
      </c>
      <c r="Y48" s="234">
        <f t="shared" si="7"/>
        <v>0</v>
      </c>
      <c r="Z48" s="234">
        <f t="shared" si="7"/>
        <v>0</v>
      </c>
      <c r="AA48" s="234">
        <f t="shared" si="7"/>
        <v>0</v>
      </c>
      <c r="AB48" s="234">
        <f t="shared" si="7"/>
        <v>0</v>
      </c>
      <c r="AC48" s="234">
        <f t="shared" si="7"/>
        <v>0</v>
      </c>
      <c r="AD48" s="234">
        <f t="shared" si="7"/>
        <v>0</v>
      </c>
      <c r="AE48" s="234">
        <f t="shared" si="7"/>
        <v>0</v>
      </c>
      <c r="AF48" s="234">
        <f t="shared" si="7"/>
        <v>0</v>
      </c>
    </row>
    <row r="49" spans="1:32" s="9" customFormat="1" ht="12.75">
      <c r="A49" s="7"/>
      <c r="B49" s="13" t="s">
        <v>8</v>
      </c>
      <c r="C49" s="236">
        <f aca="true" t="shared" si="8" ref="C49:AF49">C38-C27</f>
        <v>0</v>
      </c>
      <c r="D49" s="236">
        <f t="shared" si="8"/>
        <v>0</v>
      </c>
      <c r="E49" s="236">
        <f t="shared" si="8"/>
        <v>0</v>
      </c>
      <c r="F49" s="236">
        <f t="shared" si="8"/>
        <v>0</v>
      </c>
      <c r="G49" s="236">
        <f t="shared" si="8"/>
        <v>0</v>
      </c>
      <c r="H49" s="236">
        <f t="shared" si="8"/>
        <v>0</v>
      </c>
      <c r="I49" s="236">
        <f t="shared" si="8"/>
        <v>0</v>
      </c>
      <c r="J49" s="236">
        <f t="shared" si="8"/>
        <v>0</v>
      </c>
      <c r="K49" s="236">
        <f t="shared" si="8"/>
        <v>0</v>
      </c>
      <c r="L49" s="236">
        <f t="shared" si="8"/>
        <v>0</v>
      </c>
      <c r="M49" s="236">
        <f t="shared" si="8"/>
        <v>0</v>
      </c>
      <c r="N49" s="236">
        <f t="shared" si="8"/>
        <v>0</v>
      </c>
      <c r="O49" s="236">
        <f t="shared" si="8"/>
        <v>0</v>
      </c>
      <c r="P49" s="236">
        <f t="shared" si="8"/>
        <v>0</v>
      </c>
      <c r="Q49" s="236">
        <f t="shared" si="8"/>
        <v>0</v>
      </c>
      <c r="R49" s="236">
        <f t="shared" si="8"/>
        <v>0</v>
      </c>
      <c r="S49" s="236">
        <f t="shared" si="8"/>
        <v>0</v>
      </c>
      <c r="T49" s="236">
        <f t="shared" si="8"/>
        <v>0</v>
      </c>
      <c r="U49" s="236">
        <f t="shared" si="8"/>
        <v>0</v>
      </c>
      <c r="V49" s="236">
        <f t="shared" si="8"/>
        <v>0</v>
      </c>
      <c r="W49" s="236">
        <f t="shared" si="8"/>
        <v>0</v>
      </c>
      <c r="X49" s="236">
        <f t="shared" si="8"/>
        <v>0</v>
      </c>
      <c r="Y49" s="236">
        <f t="shared" si="8"/>
        <v>0</v>
      </c>
      <c r="Z49" s="236">
        <f t="shared" si="8"/>
        <v>0</v>
      </c>
      <c r="AA49" s="236">
        <f t="shared" si="8"/>
        <v>0</v>
      </c>
      <c r="AB49" s="236">
        <f t="shared" si="8"/>
        <v>0</v>
      </c>
      <c r="AC49" s="236">
        <f t="shared" si="8"/>
        <v>0</v>
      </c>
      <c r="AD49" s="236">
        <f t="shared" si="8"/>
        <v>0</v>
      </c>
      <c r="AE49" s="236">
        <f t="shared" si="8"/>
        <v>0</v>
      </c>
      <c r="AF49" s="236">
        <f t="shared" si="8"/>
        <v>0</v>
      </c>
    </row>
    <row r="50" spans="1:32" s="9" customFormat="1" ht="12.75">
      <c r="A50" s="7"/>
      <c r="B50" s="16" t="s">
        <v>14</v>
      </c>
      <c r="C50" s="236">
        <f aca="true" t="shared" si="9" ref="C50:AF50">C39-C28</f>
        <v>0</v>
      </c>
      <c r="D50" s="236">
        <f t="shared" si="9"/>
        <v>0</v>
      </c>
      <c r="E50" s="236">
        <f t="shared" si="9"/>
        <v>0</v>
      </c>
      <c r="F50" s="236">
        <f t="shared" si="9"/>
        <v>0</v>
      </c>
      <c r="G50" s="236">
        <f t="shared" si="9"/>
        <v>0</v>
      </c>
      <c r="H50" s="236">
        <f t="shared" si="9"/>
        <v>0</v>
      </c>
      <c r="I50" s="236">
        <f t="shared" si="9"/>
        <v>0</v>
      </c>
      <c r="J50" s="236">
        <f t="shared" si="9"/>
        <v>0</v>
      </c>
      <c r="K50" s="236">
        <f t="shared" si="9"/>
        <v>0</v>
      </c>
      <c r="L50" s="236">
        <f t="shared" si="9"/>
        <v>0</v>
      </c>
      <c r="M50" s="236">
        <f t="shared" si="9"/>
        <v>0</v>
      </c>
      <c r="N50" s="236">
        <f t="shared" si="9"/>
        <v>0</v>
      </c>
      <c r="O50" s="236">
        <f t="shared" si="9"/>
        <v>0</v>
      </c>
      <c r="P50" s="236">
        <f t="shared" si="9"/>
        <v>0</v>
      </c>
      <c r="Q50" s="236">
        <f t="shared" si="9"/>
        <v>0</v>
      </c>
      <c r="R50" s="236">
        <f t="shared" si="9"/>
        <v>0</v>
      </c>
      <c r="S50" s="236">
        <f t="shared" si="9"/>
        <v>0</v>
      </c>
      <c r="T50" s="236">
        <f t="shared" si="9"/>
        <v>0</v>
      </c>
      <c r="U50" s="236">
        <f t="shared" si="9"/>
        <v>0</v>
      </c>
      <c r="V50" s="236">
        <f t="shared" si="9"/>
        <v>0</v>
      </c>
      <c r="W50" s="236">
        <f t="shared" si="9"/>
        <v>0</v>
      </c>
      <c r="X50" s="236">
        <f t="shared" si="9"/>
        <v>0</v>
      </c>
      <c r="Y50" s="236">
        <f t="shared" si="9"/>
        <v>0</v>
      </c>
      <c r="Z50" s="236">
        <f t="shared" si="9"/>
        <v>0</v>
      </c>
      <c r="AA50" s="236">
        <f t="shared" si="9"/>
        <v>0</v>
      </c>
      <c r="AB50" s="236">
        <f t="shared" si="9"/>
        <v>0</v>
      </c>
      <c r="AC50" s="236">
        <f t="shared" si="9"/>
        <v>0</v>
      </c>
      <c r="AD50" s="236">
        <f t="shared" si="9"/>
        <v>0</v>
      </c>
      <c r="AE50" s="236">
        <f t="shared" si="9"/>
        <v>0</v>
      </c>
      <c r="AF50" s="236">
        <f t="shared" si="9"/>
        <v>0</v>
      </c>
    </row>
    <row r="51" spans="1:32" s="9" customFormat="1" ht="12.75">
      <c r="A51" s="7"/>
      <c r="B51" s="16" t="s">
        <v>15</v>
      </c>
      <c r="C51" s="236">
        <f aca="true" t="shared" si="10" ref="C51:AF51">C40-C29</f>
        <v>0</v>
      </c>
      <c r="D51" s="236">
        <f t="shared" si="10"/>
        <v>0</v>
      </c>
      <c r="E51" s="236">
        <f t="shared" si="10"/>
        <v>0</v>
      </c>
      <c r="F51" s="236">
        <f t="shared" si="10"/>
        <v>0</v>
      </c>
      <c r="G51" s="236">
        <f t="shared" si="10"/>
        <v>0</v>
      </c>
      <c r="H51" s="236">
        <f t="shared" si="10"/>
        <v>0</v>
      </c>
      <c r="I51" s="236">
        <f t="shared" si="10"/>
        <v>0</v>
      </c>
      <c r="J51" s="236">
        <f t="shared" si="10"/>
        <v>0</v>
      </c>
      <c r="K51" s="236">
        <f t="shared" si="10"/>
        <v>0</v>
      </c>
      <c r="L51" s="236">
        <f t="shared" si="10"/>
        <v>0</v>
      </c>
      <c r="M51" s="236">
        <f t="shared" si="10"/>
        <v>0</v>
      </c>
      <c r="N51" s="236">
        <f t="shared" si="10"/>
        <v>0</v>
      </c>
      <c r="O51" s="236">
        <f t="shared" si="10"/>
        <v>0</v>
      </c>
      <c r="P51" s="236">
        <f t="shared" si="10"/>
        <v>0</v>
      </c>
      <c r="Q51" s="236">
        <f t="shared" si="10"/>
        <v>0</v>
      </c>
      <c r="R51" s="236">
        <f t="shared" si="10"/>
        <v>0</v>
      </c>
      <c r="S51" s="236">
        <f t="shared" si="10"/>
        <v>0</v>
      </c>
      <c r="T51" s="236">
        <f t="shared" si="10"/>
        <v>0</v>
      </c>
      <c r="U51" s="236">
        <f t="shared" si="10"/>
        <v>0</v>
      </c>
      <c r="V51" s="236">
        <f t="shared" si="10"/>
        <v>0</v>
      </c>
      <c r="W51" s="236">
        <f t="shared" si="10"/>
        <v>0</v>
      </c>
      <c r="X51" s="236">
        <f t="shared" si="10"/>
        <v>0</v>
      </c>
      <c r="Y51" s="236">
        <f t="shared" si="10"/>
        <v>0</v>
      </c>
      <c r="Z51" s="236">
        <f t="shared" si="10"/>
        <v>0</v>
      </c>
      <c r="AA51" s="236">
        <f t="shared" si="10"/>
        <v>0</v>
      </c>
      <c r="AB51" s="236">
        <f t="shared" si="10"/>
        <v>0</v>
      </c>
      <c r="AC51" s="236">
        <f t="shared" si="10"/>
        <v>0</v>
      </c>
      <c r="AD51" s="236">
        <f t="shared" si="10"/>
        <v>0</v>
      </c>
      <c r="AE51" s="236">
        <f t="shared" si="10"/>
        <v>0</v>
      </c>
      <c r="AF51" s="236">
        <f t="shared" si="10"/>
        <v>0</v>
      </c>
    </row>
    <row r="52" spans="1:32" s="9" customFormat="1" ht="12.75">
      <c r="A52" s="7"/>
      <c r="B52" s="16" t="s">
        <v>16</v>
      </c>
      <c r="C52" s="236">
        <f aca="true" t="shared" si="11" ref="C52:AF52">C41-C30</f>
        <v>0</v>
      </c>
      <c r="D52" s="236">
        <f t="shared" si="11"/>
        <v>0</v>
      </c>
      <c r="E52" s="236">
        <f t="shared" si="11"/>
        <v>0</v>
      </c>
      <c r="F52" s="236">
        <f t="shared" si="11"/>
        <v>0</v>
      </c>
      <c r="G52" s="236">
        <f t="shared" si="11"/>
        <v>0</v>
      </c>
      <c r="H52" s="236">
        <f t="shared" si="11"/>
        <v>0</v>
      </c>
      <c r="I52" s="236">
        <f t="shared" si="11"/>
        <v>0</v>
      </c>
      <c r="J52" s="236">
        <f t="shared" si="11"/>
        <v>0</v>
      </c>
      <c r="K52" s="236">
        <f t="shared" si="11"/>
        <v>0</v>
      </c>
      <c r="L52" s="236">
        <f t="shared" si="11"/>
        <v>0</v>
      </c>
      <c r="M52" s="236">
        <f t="shared" si="11"/>
        <v>0</v>
      </c>
      <c r="N52" s="236">
        <f t="shared" si="11"/>
        <v>0</v>
      </c>
      <c r="O52" s="236">
        <f t="shared" si="11"/>
        <v>0</v>
      </c>
      <c r="P52" s="236">
        <f t="shared" si="11"/>
        <v>0</v>
      </c>
      <c r="Q52" s="236">
        <f t="shared" si="11"/>
        <v>0</v>
      </c>
      <c r="R52" s="236">
        <f t="shared" si="11"/>
        <v>0</v>
      </c>
      <c r="S52" s="236">
        <f t="shared" si="11"/>
        <v>0</v>
      </c>
      <c r="T52" s="236">
        <f t="shared" si="11"/>
        <v>0</v>
      </c>
      <c r="U52" s="236">
        <f t="shared" si="11"/>
        <v>0</v>
      </c>
      <c r="V52" s="236">
        <f t="shared" si="11"/>
        <v>0</v>
      </c>
      <c r="W52" s="236">
        <f t="shared" si="11"/>
        <v>0</v>
      </c>
      <c r="X52" s="236">
        <f t="shared" si="11"/>
        <v>0</v>
      </c>
      <c r="Y52" s="236">
        <f t="shared" si="11"/>
        <v>0</v>
      </c>
      <c r="Z52" s="236">
        <f t="shared" si="11"/>
        <v>0</v>
      </c>
      <c r="AA52" s="236">
        <f t="shared" si="11"/>
        <v>0</v>
      </c>
      <c r="AB52" s="236">
        <f t="shared" si="11"/>
        <v>0</v>
      </c>
      <c r="AC52" s="236">
        <f t="shared" si="11"/>
        <v>0</v>
      </c>
      <c r="AD52" s="236">
        <f t="shared" si="11"/>
        <v>0</v>
      </c>
      <c r="AE52" s="236">
        <f t="shared" si="11"/>
        <v>0</v>
      </c>
      <c r="AF52" s="236">
        <f t="shared" si="11"/>
        <v>0</v>
      </c>
    </row>
    <row r="53" spans="1:32" s="9" customFormat="1" ht="12.75">
      <c r="A53" s="7"/>
      <c r="B53" s="16" t="s">
        <v>17</v>
      </c>
      <c r="C53" s="236">
        <f aca="true" t="shared" si="12" ref="C53:AF53">C42-C31</f>
        <v>0</v>
      </c>
      <c r="D53" s="236">
        <f t="shared" si="12"/>
        <v>0</v>
      </c>
      <c r="E53" s="236">
        <f t="shared" si="12"/>
        <v>0</v>
      </c>
      <c r="F53" s="236">
        <f t="shared" si="12"/>
        <v>0</v>
      </c>
      <c r="G53" s="236">
        <f t="shared" si="12"/>
        <v>0</v>
      </c>
      <c r="H53" s="236">
        <f t="shared" si="12"/>
        <v>0</v>
      </c>
      <c r="I53" s="236">
        <f t="shared" si="12"/>
        <v>0</v>
      </c>
      <c r="J53" s="236">
        <f t="shared" si="12"/>
        <v>0</v>
      </c>
      <c r="K53" s="236">
        <f t="shared" si="12"/>
        <v>0</v>
      </c>
      <c r="L53" s="236">
        <f t="shared" si="12"/>
        <v>0</v>
      </c>
      <c r="M53" s="236">
        <f t="shared" si="12"/>
        <v>0</v>
      </c>
      <c r="N53" s="236">
        <f t="shared" si="12"/>
        <v>0</v>
      </c>
      <c r="O53" s="236">
        <f t="shared" si="12"/>
        <v>0</v>
      </c>
      <c r="P53" s="236">
        <f t="shared" si="12"/>
        <v>0</v>
      </c>
      <c r="Q53" s="236">
        <f t="shared" si="12"/>
        <v>0</v>
      </c>
      <c r="R53" s="236">
        <f t="shared" si="12"/>
        <v>0</v>
      </c>
      <c r="S53" s="236">
        <f t="shared" si="12"/>
        <v>0</v>
      </c>
      <c r="T53" s="236">
        <f t="shared" si="12"/>
        <v>0</v>
      </c>
      <c r="U53" s="236">
        <f t="shared" si="12"/>
        <v>0</v>
      </c>
      <c r="V53" s="236">
        <f t="shared" si="12"/>
        <v>0</v>
      </c>
      <c r="W53" s="236">
        <f t="shared" si="12"/>
        <v>0</v>
      </c>
      <c r="X53" s="236">
        <f t="shared" si="12"/>
        <v>0</v>
      </c>
      <c r="Y53" s="236">
        <f t="shared" si="12"/>
        <v>0</v>
      </c>
      <c r="Z53" s="236">
        <f t="shared" si="12"/>
        <v>0</v>
      </c>
      <c r="AA53" s="236">
        <f t="shared" si="12"/>
        <v>0</v>
      </c>
      <c r="AB53" s="236">
        <f t="shared" si="12"/>
        <v>0</v>
      </c>
      <c r="AC53" s="236">
        <f t="shared" si="12"/>
        <v>0</v>
      </c>
      <c r="AD53" s="236">
        <f t="shared" si="12"/>
        <v>0</v>
      </c>
      <c r="AE53" s="236">
        <f t="shared" si="12"/>
        <v>0</v>
      </c>
      <c r="AF53" s="236">
        <f t="shared" si="12"/>
        <v>0</v>
      </c>
    </row>
    <row r="54" spans="1:32" s="9" customFormat="1" ht="25.5">
      <c r="A54" s="7"/>
      <c r="B54" s="16" t="s">
        <v>18</v>
      </c>
      <c r="C54" s="236">
        <f aca="true" t="shared" si="13" ref="C54:AF54">C43-C32</f>
        <v>0</v>
      </c>
      <c r="D54" s="236">
        <f t="shared" si="13"/>
        <v>0</v>
      </c>
      <c r="E54" s="236">
        <f t="shared" si="13"/>
        <v>0</v>
      </c>
      <c r="F54" s="236">
        <f t="shared" si="13"/>
        <v>0</v>
      </c>
      <c r="G54" s="236">
        <f t="shared" si="13"/>
        <v>0</v>
      </c>
      <c r="H54" s="236">
        <f t="shared" si="13"/>
        <v>0</v>
      </c>
      <c r="I54" s="236">
        <f t="shared" si="13"/>
        <v>0</v>
      </c>
      <c r="J54" s="236">
        <f t="shared" si="13"/>
        <v>0</v>
      </c>
      <c r="K54" s="236">
        <f t="shared" si="13"/>
        <v>0</v>
      </c>
      <c r="L54" s="236">
        <f t="shared" si="13"/>
        <v>0</v>
      </c>
      <c r="M54" s="236">
        <f t="shared" si="13"/>
        <v>0</v>
      </c>
      <c r="N54" s="236">
        <f t="shared" si="13"/>
        <v>0</v>
      </c>
      <c r="O54" s="236">
        <f t="shared" si="13"/>
        <v>0</v>
      </c>
      <c r="P54" s="236">
        <f t="shared" si="13"/>
        <v>0</v>
      </c>
      <c r="Q54" s="236">
        <f t="shared" si="13"/>
        <v>0</v>
      </c>
      <c r="R54" s="236">
        <f t="shared" si="13"/>
        <v>0</v>
      </c>
      <c r="S54" s="236">
        <f t="shared" si="13"/>
        <v>0</v>
      </c>
      <c r="T54" s="236">
        <f t="shared" si="13"/>
        <v>0</v>
      </c>
      <c r="U54" s="236">
        <f t="shared" si="13"/>
        <v>0</v>
      </c>
      <c r="V54" s="236">
        <f t="shared" si="13"/>
        <v>0</v>
      </c>
      <c r="W54" s="236">
        <f t="shared" si="13"/>
        <v>0</v>
      </c>
      <c r="X54" s="236">
        <f t="shared" si="13"/>
        <v>0</v>
      </c>
      <c r="Y54" s="236">
        <f t="shared" si="13"/>
        <v>0</v>
      </c>
      <c r="Z54" s="236">
        <f t="shared" si="13"/>
        <v>0</v>
      </c>
      <c r="AA54" s="236">
        <f t="shared" si="13"/>
        <v>0</v>
      </c>
      <c r="AB54" s="236">
        <f t="shared" si="13"/>
        <v>0</v>
      </c>
      <c r="AC54" s="236">
        <f t="shared" si="13"/>
        <v>0</v>
      </c>
      <c r="AD54" s="236">
        <f t="shared" si="13"/>
        <v>0</v>
      </c>
      <c r="AE54" s="236">
        <f t="shared" si="13"/>
        <v>0</v>
      </c>
      <c r="AF54" s="236">
        <f t="shared" si="13"/>
        <v>0</v>
      </c>
    </row>
    <row r="55" spans="1:32" ht="12.75">
      <c r="A55" s="3"/>
      <c r="B55" s="16" t="s">
        <v>19</v>
      </c>
      <c r="C55" s="236">
        <f aca="true" t="shared" si="14" ref="C55:AF55">C44-C33</f>
        <v>0</v>
      </c>
      <c r="D55" s="236">
        <f t="shared" si="14"/>
        <v>0</v>
      </c>
      <c r="E55" s="236">
        <f t="shared" si="14"/>
        <v>0</v>
      </c>
      <c r="F55" s="236">
        <f t="shared" si="14"/>
        <v>0</v>
      </c>
      <c r="G55" s="236">
        <f t="shared" si="14"/>
        <v>0</v>
      </c>
      <c r="H55" s="236">
        <f t="shared" si="14"/>
        <v>0</v>
      </c>
      <c r="I55" s="236">
        <f t="shared" si="14"/>
        <v>0</v>
      </c>
      <c r="J55" s="236">
        <f t="shared" si="14"/>
        <v>0</v>
      </c>
      <c r="K55" s="236">
        <f t="shared" si="14"/>
        <v>0</v>
      </c>
      <c r="L55" s="236">
        <f t="shared" si="14"/>
        <v>0</v>
      </c>
      <c r="M55" s="236">
        <f t="shared" si="14"/>
        <v>0</v>
      </c>
      <c r="N55" s="236">
        <f t="shared" si="14"/>
        <v>0</v>
      </c>
      <c r="O55" s="236">
        <f t="shared" si="14"/>
        <v>0</v>
      </c>
      <c r="P55" s="236">
        <f t="shared" si="14"/>
        <v>0</v>
      </c>
      <c r="Q55" s="236">
        <f t="shared" si="14"/>
        <v>0</v>
      </c>
      <c r="R55" s="236">
        <f t="shared" si="14"/>
        <v>0</v>
      </c>
      <c r="S55" s="236">
        <f t="shared" si="14"/>
        <v>0</v>
      </c>
      <c r="T55" s="236">
        <f t="shared" si="14"/>
        <v>0</v>
      </c>
      <c r="U55" s="236">
        <f t="shared" si="14"/>
        <v>0</v>
      </c>
      <c r="V55" s="236">
        <f t="shared" si="14"/>
        <v>0</v>
      </c>
      <c r="W55" s="236">
        <f t="shared" si="14"/>
        <v>0</v>
      </c>
      <c r="X55" s="236">
        <f t="shared" si="14"/>
        <v>0</v>
      </c>
      <c r="Y55" s="236">
        <f t="shared" si="14"/>
        <v>0</v>
      </c>
      <c r="Z55" s="236">
        <f t="shared" si="14"/>
        <v>0</v>
      </c>
      <c r="AA55" s="236">
        <f t="shared" si="14"/>
        <v>0</v>
      </c>
      <c r="AB55" s="236">
        <f t="shared" si="14"/>
        <v>0</v>
      </c>
      <c r="AC55" s="236">
        <f t="shared" si="14"/>
        <v>0</v>
      </c>
      <c r="AD55" s="236">
        <f t="shared" si="14"/>
        <v>0</v>
      </c>
      <c r="AE55" s="236">
        <f t="shared" si="14"/>
        <v>0</v>
      </c>
      <c r="AF55" s="236">
        <f t="shared" si="14"/>
        <v>0</v>
      </c>
    </row>
    <row r="56" spans="1:32" ht="12.75" customHeight="1">
      <c r="A56" s="3"/>
      <c r="B56" s="39" t="s">
        <v>53</v>
      </c>
      <c r="C56" s="236">
        <f aca="true" t="shared" si="15" ref="C56:AF56">C45-C34</f>
        <v>0</v>
      </c>
      <c r="D56" s="236">
        <f t="shared" si="15"/>
        <v>0</v>
      </c>
      <c r="E56" s="236">
        <f t="shared" si="15"/>
        <v>0</v>
      </c>
      <c r="F56" s="236">
        <f t="shared" si="15"/>
        <v>0</v>
      </c>
      <c r="G56" s="236">
        <f t="shared" si="15"/>
        <v>0</v>
      </c>
      <c r="H56" s="236">
        <f t="shared" si="15"/>
        <v>0</v>
      </c>
      <c r="I56" s="236">
        <f t="shared" si="15"/>
        <v>0</v>
      </c>
      <c r="J56" s="236">
        <f t="shared" si="15"/>
        <v>0</v>
      </c>
      <c r="K56" s="236">
        <f t="shared" si="15"/>
        <v>0</v>
      </c>
      <c r="L56" s="236">
        <f t="shared" si="15"/>
        <v>0</v>
      </c>
      <c r="M56" s="236">
        <f t="shared" si="15"/>
        <v>0</v>
      </c>
      <c r="N56" s="236">
        <f t="shared" si="15"/>
        <v>0</v>
      </c>
      <c r="O56" s="236">
        <f t="shared" si="15"/>
        <v>0</v>
      </c>
      <c r="P56" s="236">
        <f t="shared" si="15"/>
        <v>0</v>
      </c>
      <c r="Q56" s="236">
        <f t="shared" si="15"/>
        <v>0</v>
      </c>
      <c r="R56" s="236">
        <f t="shared" si="15"/>
        <v>0</v>
      </c>
      <c r="S56" s="236">
        <f t="shared" si="15"/>
        <v>0</v>
      </c>
      <c r="T56" s="236">
        <f t="shared" si="15"/>
        <v>0</v>
      </c>
      <c r="U56" s="236">
        <f t="shared" si="15"/>
        <v>0</v>
      </c>
      <c r="V56" s="236">
        <f t="shared" si="15"/>
        <v>0</v>
      </c>
      <c r="W56" s="236">
        <f t="shared" si="15"/>
        <v>0</v>
      </c>
      <c r="X56" s="236">
        <f t="shared" si="15"/>
        <v>0</v>
      </c>
      <c r="Y56" s="236">
        <f t="shared" si="15"/>
        <v>0</v>
      </c>
      <c r="Z56" s="236">
        <f t="shared" si="15"/>
        <v>0</v>
      </c>
      <c r="AA56" s="236">
        <f t="shared" si="15"/>
        <v>0</v>
      </c>
      <c r="AB56" s="236">
        <f t="shared" si="15"/>
        <v>0</v>
      </c>
      <c r="AC56" s="236">
        <f t="shared" si="15"/>
        <v>0</v>
      </c>
      <c r="AD56" s="236">
        <f t="shared" si="15"/>
        <v>0</v>
      </c>
      <c r="AE56" s="236">
        <f t="shared" si="15"/>
        <v>0</v>
      </c>
      <c r="AF56" s="236">
        <f t="shared" si="15"/>
        <v>0</v>
      </c>
    </row>
    <row r="57" ht="12.75"/>
    <row r="58" ht="12.75"/>
    <row r="59" spans="1:32" ht="12.75">
      <c r="A59" s="2" t="s">
        <v>256</v>
      </c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</row>
    <row r="60" ht="12.75"/>
    <row r="61" spans="3:32" ht="15" customHeight="1">
      <c r="C61" s="163" t="s">
        <v>35</v>
      </c>
      <c r="D61" s="163" t="s">
        <v>35</v>
      </c>
      <c r="E61" s="163" t="s">
        <v>35</v>
      </c>
      <c r="F61" s="163" t="s">
        <v>35</v>
      </c>
      <c r="G61" s="163" t="s">
        <v>35</v>
      </c>
      <c r="H61" s="163" t="s">
        <v>35</v>
      </c>
      <c r="I61" s="163" t="s">
        <v>35</v>
      </c>
      <c r="J61" s="163" t="s">
        <v>35</v>
      </c>
      <c r="K61" s="163" t="s">
        <v>35</v>
      </c>
      <c r="L61" s="163" t="s">
        <v>35</v>
      </c>
      <c r="M61" s="163" t="s">
        <v>35</v>
      </c>
      <c r="N61" s="163" t="s">
        <v>35</v>
      </c>
      <c r="O61" s="163" t="s">
        <v>35</v>
      </c>
      <c r="P61" s="163" t="s">
        <v>35</v>
      </c>
      <c r="Q61" s="163" t="s">
        <v>35</v>
      </c>
      <c r="R61" s="163" t="s">
        <v>35</v>
      </c>
      <c r="S61" s="163" t="s">
        <v>35</v>
      </c>
      <c r="T61" s="163" t="s">
        <v>35</v>
      </c>
      <c r="U61" s="163" t="s">
        <v>35</v>
      </c>
      <c r="V61" s="163" t="s">
        <v>35</v>
      </c>
      <c r="W61" s="163" t="s">
        <v>35</v>
      </c>
      <c r="X61" s="163" t="s">
        <v>35</v>
      </c>
      <c r="Y61" s="163" t="s">
        <v>35</v>
      </c>
      <c r="Z61" s="163" t="s">
        <v>35</v>
      </c>
      <c r="AA61" s="163" t="s">
        <v>35</v>
      </c>
      <c r="AB61" s="163" t="s">
        <v>35</v>
      </c>
      <c r="AC61" s="163" t="s">
        <v>35</v>
      </c>
      <c r="AD61" s="163" t="s">
        <v>35</v>
      </c>
      <c r="AE61" s="163" t="s">
        <v>35</v>
      </c>
      <c r="AF61" s="163" t="s">
        <v>35</v>
      </c>
    </row>
    <row r="62" spans="1:32" ht="21" customHeight="1">
      <c r="A62" s="167" t="s">
        <v>2</v>
      </c>
      <c r="B62" s="168" t="s">
        <v>3</v>
      </c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3"/>
      <c r="U62" s="163"/>
      <c r="V62" s="163"/>
      <c r="W62" s="163"/>
      <c r="X62" s="163"/>
      <c r="Y62" s="163"/>
      <c r="Z62" s="163"/>
      <c r="AA62" s="163"/>
      <c r="AB62" s="163"/>
      <c r="AC62" s="163"/>
      <c r="AD62" s="163"/>
      <c r="AE62" s="163"/>
      <c r="AF62" s="163"/>
    </row>
    <row r="63" spans="1:32" s="2" customFormat="1" ht="12.75">
      <c r="A63" s="5" t="s">
        <v>4</v>
      </c>
      <c r="B63" s="6" t="s">
        <v>21</v>
      </c>
      <c r="C63" s="27">
        <f aca="true" t="shared" si="16" ref="C63:AF63">SUM(C64:C65)</f>
        <v>0</v>
      </c>
      <c r="D63" s="27">
        <f t="shared" si="16"/>
        <v>0</v>
      </c>
      <c r="E63" s="27">
        <f t="shared" si="16"/>
        <v>0</v>
      </c>
      <c r="F63" s="27">
        <f t="shared" si="16"/>
        <v>0</v>
      </c>
      <c r="G63" s="27">
        <f t="shared" si="16"/>
        <v>0</v>
      </c>
      <c r="H63" s="27">
        <f t="shared" si="16"/>
        <v>0</v>
      </c>
      <c r="I63" s="27">
        <f t="shared" si="16"/>
        <v>0</v>
      </c>
      <c r="J63" s="27">
        <f t="shared" si="16"/>
        <v>0</v>
      </c>
      <c r="K63" s="27">
        <f t="shared" si="16"/>
        <v>0</v>
      </c>
      <c r="L63" s="27">
        <f t="shared" si="16"/>
        <v>0</v>
      </c>
      <c r="M63" s="27">
        <f t="shared" si="16"/>
        <v>0</v>
      </c>
      <c r="N63" s="27">
        <f t="shared" si="16"/>
        <v>0</v>
      </c>
      <c r="O63" s="27">
        <f t="shared" si="16"/>
        <v>0</v>
      </c>
      <c r="P63" s="27">
        <f t="shared" si="16"/>
        <v>0</v>
      </c>
      <c r="Q63" s="27">
        <f t="shared" si="16"/>
        <v>0</v>
      </c>
      <c r="R63" s="27">
        <f t="shared" si="16"/>
        <v>0</v>
      </c>
      <c r="S63" s="27">
        <f t="shared" si="16"/>
        <v>0</v>
      </c>
      <c r="T63" s="27">
        <f t="shared" si="16"/>
        <v>0</v>
      </c>
      <c r="U63" s="27">
        <f t="shared" si="16"/>
        <v>0</v>
      </c>
      <c r="V63" s="27">
        <f t="shared" si="16"/>
        <v>0</v>
      </c>
      <c r="W63" s="27">
        <f t="shared" si="16"/>
        <v>0</v>
      </c>
      <c r="X63" s="27">
        <f t="shared" si="16"/>
        <v>0</v>
      </c>
      <c r="Y63" s="27">
        <f t="shared" si="16"/>
        <v>0</v>
      </c>
      <c r="Z63" s="27">
        <f t="shared" si="16"/>
        <v>0</v>
      </c>
      <c r="AA63" s="27">
        <f t="shared" si="16"/>
        <v>0</v>
      </c>
      <c r="AB63" s="27">
        <f t="shared" si="16"/>
        <v>0</v>
      </c>
      <c r="AC63" s="27">
        <f t="shared" si="16"/>
        <v>0</v>
      </c>
      <c r="AD63" s="27">
        <f t="shared" si="16"/>
        <v>0</v>
      </c>
      <c r="AE63" s="27">
        <f t="shared" si="16"/>
        <v>0</v>
      </c>
      <c r="AF63" s="27">
        <f t="shared" si="16"/>
        <v>0</v>
      </c>
    </row>
    <row r="64" spans="1:32" ht="12.75">
      <c r="A64" s="3">
        <v>1</v>
      </c>
      <c r="B64" s="69" t="s">
        <v>210</v>
      </c>
      <c r="C64" s="29">
        <f>C47</f>
        <v>0</v>
      </c>
      <c r="D64" s="29">
        <f aca="true" t="shared" si="17" ref="D64:AF64">D47</f>
        <v>0</v>
      </c>
      <c r="E64" s="29">
        <f t="shared" si="17"/>
        <v>0</v>
      </c>
      <c r="F64" s="29">
        <f t="shared" si="17"/>
        <v>0</v>
      </c>
      <c r="G64" s="29">
        <f t="shared" si="17"/>
        <v>0</v>
      </c>
      <c r="H64" s="29">
        <f t="shared" si="17"/>
        <v>0</v>
      </c>
      <c r="I64" s="29">
        <f t="shared" si="17"/>
        <v>0</v>
      </c>
      <c r="J64" s="29">
        <f t="shared" si="17"/>
        <v>0</v>
      </c>
      <c r="K64" s="29">
        <f t="shared" si="17"/>
        <v>0</v>
      </c>
      <c r="L64" s="29">
        <f t="shared" si="17"/>
        <v>0</v>
      </c>
      <c r="M64" s="29">
        <f t="shared" si="17"/>
        <v>0</v>
      </c>
      <c r="N64" s="29">
        <f t="shared" si="17"/>
        <v>0</v>
      </c>
      <c r="O64" s="29">
        <f t="shared" si="17"/>
        <v>0</v>
      </c>
      <c r="P64" s="29">
        <f t="shared" si="17"/>
        <v>0</v>
      </c>
      <c r="Q64" s="29">
        <f t="shared" si="17"/>
        <v>0</v>
      </c>
      <c r="R64" s="29">
        <f t="shared" si="17"/>
        <v>0</v>
      </c>
      <c r="S64" s="29">
        <f t="shared" si="17"/>
        <v>0</v>
      </c>
      <c r="T64" s="29">
        <f t="shared" si="17"/>
        <v>0</v>
      </c>
      <c r="U64" s="29">
        <f t="shared" si="17"/>
        <v>0</v>
      </c>
      <c r="V64" s="29">
        <f t="shared" si="17"/>
        <v>0</v>
      </c>
      <c r="W64" s="29">
        <f t="shared" si="17"/>
        <v>0</v>
      </c>
      <c r="X64" s="29">
        <f t="shared" si="17"/>
        <v>0</v>
      </c>
      <c r="Y64" s="29">
        <f t="shared" si="17"/>
        <v>0</v>
      </c>
      <c r="Z64" s="29">
        <f t="shared" si="17"/>
        <v>0</v>
      </c>
      <c r="AA64" s="29">
        <f t="shared" si="17"/>
        <v>0</v>
      </c>
      <c r="AB64" s="29">
        <f t="shared" si="17"/>
        <v>0</v>
      </c>
      <c r="AC64" s="29">
        <f t="shared" si="17"/>
        <v>0</v>
      </c>
      <c r="AD64" s="29">
        <f t="shared" si="17"/>
        <v>0</v>
      </c>
      <c r="AE64" s="29">
        <f t="shared" si="17"/>
        <v>0</v>
      </c>
      <c r="AF64" s="29">
        <f t="shared" si="17"/>
        <v>0</v>
      </c>
    </row>
    <row r="65" spans="1:32" ht="12.75">
      <c r="A65" s="3">
        <v>2</v>
      </c>
      <c r="B65" s="69" t="s">
        <v>51</v>
      </c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</row>
    <row r="66" spans="1:32" s="2" customFormat="1" ht="12.75">
      <c r="A66" s="5" t="s">
        <v>5</v>
      </c>
      <c r="B66" s="6" t="s">
        <v>22</v>
      </c>
      <c r="C66" s="27">
        <f aca="true" t="shared" si="18" ref="C66:AF66">SUM(C67:C70)</f>
        <v>0</v>
      </c>
      <c r="D66" s="27">
        <f t="shared" si="18"/>
        <v>0</v>
      </c>
      <c r="E66" s="27">
        <f t="shared" si="18"/>
        <v>0</v>
      </c>
      <c r="F66" s="27">
        <f t="shared" si="18"/>
        <v>0</v>
      </c>
      <c r="G66" s="27">
        <f t="shared" si="18"/>
        <v>0</v>
      </c>
      <c r="H66" s="27">
        <f t="shared" si="18"/>
        <v>0</v>
      </c>
      <c r="I66" s="27">
        <f t="shared" si="18"/>
        <v>0</v>
      </c>
      <c r="J66" s="27">
        <f t="shared" si="18"/>
        <v>0</v>
      </c>
      <c r="K66" s="27">
        <f t="shared" si="18"/>
        <v>0</v>
      </c>
      <c r="L66" s="27">
        <f t="shared" si="18"/>
        <v>0</v>
      </c>
      <c r="M66" s="27">
        <f t="shared" si="18"/>
        <v>0</v>
      </c>
      <c r="N66" s="27">
        <f t="shared" si="18"/>
        <v>0</v>
      </c>
      <c r="O66" s="27">
        <f t="shared" si="18"/>
        <v>0</v>
      </c>
      <c r="P66" s="27">
        <f t="shared" si="18"/>
        <v>0</v>
      </c>
      <c r="Q66" s="27">
        <f t="shared" si="18"/>
        <v>0</v>
      </c>
      <c r="R66" s="27">
        <f t="shared" si="18"/>
        <v>0</v>
      </c>
      <c r="S66" s="27">
        <f t="shared" si="18"/>
        <v>0</v>
      </c>
      <c r="T66" s="27">
        <f t="shared" si="18"/>
        <v>0</v>
      </c>
      <c r="U66" s="27">
        <f t="shared" si="18"/>
        <v>0</v>
      </c>
      <c r="V66" s="27">
        <f t="shared" si="18"/>
        <v>0</v>
      </c>
      <c r="W66" s="27">
        <f t="shared" si="18"/>
        <v>0</v>
      </c>
      <c r="X66" s="27">
        <f t="shared" si="18"/>
        <v>0</v>
      </c>
      <c r="Y66" s="27">
        <f t="shared" si="18"/>
        <v>0</v>
      </c>
      <c r="Z66" s="27">
        <f t="shared" si="18"/>
        <v>0</v>
      </c>
      <c r="AA66" s="27">
        <f t="shared" si="18"/>
        <v>0</v>
      </c>
      <c r="AB66" s="27">
        <f t="shared" si="18"/>
        <v>0</v>
      </c>
      <c r="AC66" s="27">
        <f t="shared" si="18"/>
        <v>0</v>
      </c>
      <c r="AD66" s="27">
        <f t="shared" si="18"/>
        <v>0</v>
      </c>
      <c r="AE66" s="27">
        <f t="shared" si="18"/>
        <v>0</v>
      </c>
      <c r="AF66" s="27">
        <f t="shared" si="18"/>
        <v>0</v>
      </c>
    </row>
    <row r="67" spans="1:32" ht="12.75">
      <c r="A67" s="3">
        <v>1</v>
      </c>
      <c r="B67" s="36" t="s">
        <v>212</v>
      </c>
      <c r="C67" s="29">
        <f>C9</f>
        <v>0</v>
      </c>
      <c r="D67" s="29">
        <f aca="true" t="shared" si="19" ref="D67:AF67">D9</f>
        <v>0</v>
      </c>
      <c r="E67" s="29">
        <f t="shared" si="19"/>
        <v>0</v>
      </c>
      <c r="F67" s="29">
        <f t="shared" si="19"/>
        <v>0</v>
      </c>
      <c r="G67" s="29">
        <f t="shared" si="19"/>
        <v>0</v>
      </c>
      <c r="H67" s="29">
        <f t="shared" si="19"/>
        <v>0</v>
      </c>
      <c r="I67" s="29">
        <f t="shared" si="19"/>
        <v>0</v>
      </c>
      <c r="J67" s="29">
        <f t="shared" si="19"/>
        <v>0</v>
      </c>
      <c r="K67" s="29">
        <f t="shared" si="19"/>
        <v>0</v>
      </c>
      <c r="L67" s="29">
        <f t="shared" si="19"/>
        <v>0</v>
      </c>
      <c r="M67" s="29">
        <f t="shared" si="19"/>
        <v>0</v>
      </c>
      <c r="N67" s="29">
        <f t="shared" si="19"/>
        <v>0</v>
      </c>
      <c r="O67" s="29">
        <f t="shared" si="19"/>
        <v>0</v>
      </c>
      <c r="P67" s="29">
        <f t="shared" si="19"/>
        <v>0</v>
      </c>
      <c r="Q67" s="29">
        <f t="shared" si="19"/>
        <v>0</v>
      </c>
      <c r="R67" s="29">
        <f t="shared" si="19"/>
        <v>0</v>
      </c>
      <c r="S67" s="29">
        <f t="shared" si="19"/>
        <v>0</v>
      </c>
      <c r="T67" s="29">
        <f t="shared" si="19"/>
        <v>0</v>
      </c>
      <c r="U67" s="29">
        <f t="shared" si="19"/>
        <v>0</v>
      </c>
      <c r="V67" s="29">
        <f t="shared" si="19"/>
        <v>0</v>
      </c>
      <c r="W67" s="29">
        <f t="shared" si="19"/>
        <v>0</v>
      </c>
      <c r="X67" s="29">
        <f t="shared" si="19"/>
        <v>0</v>
      </c>
      <c r="Y67" s="29">
        <f t="shared" si="19"/>
        <v>0</v>
      </c>
      <c r="Z67" s="29">
        <f t="shared" si="19"/>
        <v>0</v>
      </c>
      <c r="AA67" s="29">
        <f t="shared" si="19"/>
        <v>0</v>
      </c>
      <c r="AB67" s="29">
        <f t="shared" si="19"/>
        <v>0</v>
      </c>
      <c r="AC67" s="29">
        <f t="shared" si="19"/>
        <v>0</v>
      </c>
      <c r="AD67" s="29">
        <f t="shared" si="19"/>
        <v>0</v>
      </c>
      <c r="AE67" s="29">
        <f t="shared" si="19"/>
        <v>0</v>
      </c>
      <c r="AF67" s="29">
        <f t="shared" si="19"/>
        <v>0</v>
      </c>
    </row>
    <row r="68" spans="1:32" ht="12.75">
      <c r="A68" s="3">
        <v>2</v>
      </c>
      <c r="B68" s="36" t="s">
        <v>0</v>
      </c>
      <c r="C68" s="29">
        <f>C16</f>
        <v>0</v>
      </c>
      <c r="D68" s="29">
        <f aca="true" t="shared" si="20" ref="D68:AF68">D16</f>
        <v>0</v>
      </c>
      <c r="E68" s="29">
        <f t="shared" si="20"/>
        <v>0</v>
      </c>
      <c r="F68" s="29">
        <f t="shared" si="20"/>
        <v>0</v>
      </c>
      <c r="G68" s="29">
        <f t="shared" si="20"/>
        <v>0</v>
      </c>
      <c r="H68" s="29">
        <f t="shared" si="20"/>
        <v>0</v>
      </c>
      <c r="I68" s="29">
        <f t="shared" si="20"/>
        <v>0</v>
      </c>
      <c r="J68" s="29">
        <f t="shared" si="20"/>
        <v>0</v>
      </c>
      <c r="K68" s="29">
        <f t="shared" si="20"/>
        <v>0</v>
      </c>
      <c r="L68" s="29">
        <f t="shared" si="20"/>
        <v>0</v>
      </c>
      <c r="M68" s="29">
        <f t="shared" si="20"/>
        <v>0</v>
      </c>
      <c r="N68" s="29">
        <f t="shared" si="20"/>
        <v>0</v>
      </c>
      <c r="O68" s="29">
        <f t="shared" si="20"/>
        <v>0</v>
      </c>
      <c r="P68" s="29">
        <f t="shared" si="20"/>
        <v>0</v>
      </c>
      <c r="Q68" s="29">
        <f t="shared" si="20"/>
        <v>0</v>
      </c>
      <c r="R68" s="29">
        <f t="shared" si="20"/>
        <v>0</v>
      </c>
      <c r="S68" s="29">
        <f t="shared" si="20"/>
        <v>0</v>
      </c>
      <c r="T68" s="29">
        <f t="shared" si="20"/>
        <v>0</v>
      </c>
      <c r="U68" s="29">
        <f t="shared" si="20"/>
        <v>0</v>
      </c>
      <c r="V68" s="29">
        <f t="shared" si="20"/>
        <v>0</v>
      </c>
      <c r="W68" s="29">
        <f t="shared" si="20"/>
        <v>0</v>
      </c>
      <c r="X68" s="29">
        <f t="shared" si="20"/>
        <v>0</v>
      </c>
      <c r="Y68" s="29">
        <f t="shared" si="20"/>
        <v>0</v>
      </c>
      <c r="Z68" s="29">
        <f t="shared" si="20"/>
        <v>0</v>
      </c>
      <c r="AA68" s="29">
        <f t="shared" si="20"/>
        <v>0</v>
      </c>
      <c r="AB68" s="29">
        <f t="shared" si="20"/>
        <v>0</v>
      </c>
      <c r="AC68" s="29">
        <f t="shared" si="20"/>
        <v>0</v>
      </c>
      <c r="AD68" s="29">
        <f t="shared" si="20"/>
        <v>0</v>
      </c>
      <c r="AE68" s="29">
        <f t="shared" si="20"/>
        <v>0</v>
      </c>
      <c r="AF68" s="29">
        <f t="shared" si="20"/>
        <v>0</v>
      </c>
    </row>
    <row r="69" spans="1:32" ht="12.75">
      <c r="A69" s="3">
        <v>3</v>
      </c>
      <c r="B69" s="26" t="s">
        <v>23</v>
      </c>
      <c r="C69" s="29">
        <f>C48-C49</f>
        <v>0</v>
      </c>
      <c r="D69" s="29">
        <f aca="true" t="shared" si="21" ref="D69:AF69">D48-D49</f>
        <v>0</v>
      </c>
      <c r="E69" s="29">
        <f t="shared" si="21"/>
        <v>0</v>
      </c>
      <c r="F69" s="29">
        <f t="shared" si="21"/>
        <v>0</v>
      </c>
      <c r="G69" s="29">
        <f t="shared" si="21"/>
        <v>0</v>
      </c>
      <c r="H69" s="29">
        <f t="shared" si="21"/>
        <v>0</v>
      </c>
      <c r="I69" s="29">
        <f t="shared" si="21"/>
        <v>0</v>
      </c>
      <c r="J69" s="29">
        <f t="shared" si="21"/>
        <v>0</v>
      </c>
      <c r="K69" s="29">
        <f t="shared" si="21"/>
        <v>0</v>
      </c>
      <c r="L69" s="29">
        <f t="shared" si="21"/>
        <v>0</v>
      </c>
      <c r="M69" s="29">
        <f t="shared" si="21"/>
        <v>0</v>
      </c>
      <c r="N69" s="29">
        <f t="shared" si="21"/>
        <v>0</v>
      </c>
      <c r="O69" s="29">
        <f t="shared" si="21"/>
        <v>0</v>
      </c>
      <c r="P69" s="29">
        <f t="shared" si="21"/>
        <v>0</v>
      </c>
      <c r="Q69" s="29">
        <f t="shared" si="21"/>
        <v>0</v>
      </c>
      <c r="R69" s="29">
        <f t="shared" si="21"/>
        <v>0</v>
      </c>
      <c r="S69" s="29">
        <f t="shared" si="21"/>
        <v>0</v>
      </c>
      <c r="T69" s="29">
        <f t="shared" si="21"/>
        <v>0</v>
      </c>
      <c r="U69" s="29">
        <f t="shared" si="21"/>
        <v>0</v>
      </c>
      <c r="V69" s="29">
        <f t="shared" si="21"/>
        <v>0</v>
      </c>
      <c r="W69" s="29">
        <f t="shared" si="21"/>
        <v>0</v>
      </c>
      <c r="X69" s="29">
        <f t="shared" si="21"/>
        <v>0</v>
      </c>
      <c r="Y69" s="29">
        <f t="shared" si="21"/>
        <v>0</v>
      </c>
      <c r="Z69" s="29">
        <f t="shared" si="21"/>
        <v>0</v>
      </c>
      <c r="AA69" s="29">
        <f t="shared" si="21"/>
        <v>0</v>
      </c>
      <c r="AB69" s="29">
        <f t="shared" si="21"/>
        <v>0</v>
      </c>
      <c r="AC69" s="29">
        <f t="shared" si="21"/>
        <v>0</v>
      </c>
      <c r="AD69" s="29">
        <f t="shared" si="21"/>
        <v>0</v>
      </c>
      <c r="AE69" s="29">
        <f t="shared" si="21"/>
        <v>0</v>
      </c>
      <c r="AF69" s="29">
        <f t="shared" si="21"/>
        <v>0</v>
      </c>
    </row>
    <row r="70" spans="1:32" ht="12.75">
      <c r="A70" s="3">
        <v>4</v>
      </c>
      <c r="B70" s="128" t="s">
        <v>1</v>
      </c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</row>
    <row r="71" spans="1:32" s="2" customFormat="1" ht="12.75">
      <c r="A71" s="160" t="s">
        <v>20</v>
      </c>
      <c r="B71" s="161" t="s">
        <v>24</v>
      </c>
      <c r="C71" s="162">
        <f aca="true" t="shared" si="22" ref="C71:AF71">C63-C66</f>
        <v>0</v>
      </c>
      <c r="D71" s="162">
        <f t="shared" si="22"/>
        <v>0</v>
      </c>
      <c r="E71" s="162">
        <f t="shared" si="22"/>
        <v>0</v>
      </c>
      <c r="F71" s="162">
        <f t="shared" si="22"/>
        <v>0</v>
      </c>
      <c r="G71" s="162">
        <f t="shared" si="22"/>
        <v>0</v>
      </c>
      <c r="H71" s="162">
        <f t="shared" si="22"/>
        <v>0</v>
      </c>
      <c r="I71" s="162">
        <f t="shared" si="22"/>
        <v>0</v>
      </c>
      <c r="J71" s="162">
        <f t="shared" si="22"/>
        <v>0</v>
      </c>
      <c r="K71" s="162">
        <f t="shared" si="22"/>
        <v>0</v>
      </c>
      <c r="L71" s="162">
        <f t="shared" si="22"/>
        <v>0</v>
      </c>
      <c r="M71" s="162">
        <f t="shared" si="22"/>
        <v>0</v>
      </c>
      <c r="N71" s="162">
        <f t="shared" si="22"/>
        <v>0</v>
      </c>
      <c r="O71" s="162">
        <f t="shared" si="22"/>
        <v>0</v>
      </c>
      <c r="P71" s="162">
        <f t="shared" si="22"/>
        <v>0</v>
      </c>
      <c r="Q71" s="162">
        <f t="shared" si="22"/>
        <v>0</v>
      </c>
      <c r="R71" s="162">
        <f t="shared" si="22"/>
        <v>0</v>
      </c>
      <c r="S71" s="162">
        <f t="shared" si="22"/>
        <v>0</v>
      </c>
      <c r="T71" s="162">
        <f t="shared" si="22"/>
        <v>0</v>
      </c>
      <c r="U71" s="162">
        <f t="shared" si="22"/>
        <v>0</v>
      </c>
      <c r="V71" s="162">
        <f t="shared" si="22"/>
        <v>0</v>
      </c>
      <c r="W71" s="162">
        <f t="shared" si="22"/>
        <v>0</v>
      </c>
      <c r="X71" s="162">
        <f t="shared" si="22"/>
        <v>0</v>
      </c>
      <c r="Y71" s="162">
        <f t="shared" si="22"/>
        <v>0</v>
      </c>
      <c r="Z71" s="162">
        <f t="shared" si="22"/>
        <v>0</v>
      </c>
      <c r="AA71" s="162">
        <f t="shared" si="22"/>
        <v>0</v>
      </c>
      <c r="AB71" s="162">
        <f t="shared" si="22"/>
        <v>0</v>
      </c>
      <c r="AC71" s="162">
        <f t="shared" si="22"/>
        <v>0</v>
      </c>
      <c r="AD71" s="162">
        <f t="shared" si="22"/>
        <v>0</v>
      </c>
      <c r="AE71" s="162">
        <f t="shared" si="22"/>
        <v>0</v>
      </c>
      <c r="AF71" s="162">
        <f t="shared" si="22"/>
        <v>0</v>
      </c>
    </row>
    <row r="72" spans="2:3" ht="23.25">
      <c r="B72" s="15" t="s">
        <v>245</v>
      </c>
      <c r="C72" s="159">
        <f>'1.Założenia'!B21</f>
        <v>0</v>
      </c>
    </row>
    <row r="73" spans="2:3" ht="25.5">
      <c r="B73" s="164" t="s">
        <v>28</v>
      </c>
      <c r="C73" s="165"/>
    </row>
    <row r="74" spans="2:4" ht="25.5">
      <c r="B74" s="164" t="s">
        <v>33</v>
      </c>
      <c r="C74" s="166"/>
      <c r="D74" s="72"/>
    </row>
    <row r="76" spans="1:32" ht="12.75" customHeight="1">
      <c r="A76" s="1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</row>
    <row r="86" spans="1:6" ht="12.75">
      <c r="A86" s="61"/>
      <c r="B86" s="62"/>
      <c r="C86" s="63"/>
      <c r="D86" s="64"/>
      <c r="E86" s="64"/>
      <c r="F86" s="64"/>
    </row>
  </sheetData>
  <sheetProtection/>
  <mergeCells count="1">
    <mergeCell ref="A2:L2"/>
  </mergeCells>
  <printOptions/>
  <pageMargins left="0.25" right="0.25" top="0.75" bottom="0.75" header="0.3" footer="0.3"/>
  <pageSetup fitToHeight="1" fitToWidth="1" horizontalDpi="600" verticalDpi="600" orientation="portrait" paperSize="9" scale="58" r:id="rId3"/>
  <ignoredErrors>
    <ignoredError sqref="D48:Q48 Y48:AF48 T48:X48" formula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view="pageBreakPreview" zoomScale="110" zoomScaleSheetLayoutView="110" workbookViewId="0" topLeftCell="A16">
      <selection activeCell="C4" sqref="C4"/>
    </sheetView>
  </sheetViews>
  <sheetFormatPr defaultColWidth="9.140625" defaultRowHeight="12.75"/>
  <cols>
    <col min="1" max="1" width="4.140625" style="0" customWidth="1"/>
    <col min="2" max="2" width="59.57421875" style="0" customWidth="1"/>
    <col min="3" max="3" width="19.00390625" style="0" customWidth="1"/>
    <col min="4" max="4" width="19.28125" style="0" customWidth="1"/>
    <col min="5" max="5" width="13.57421875" style="0" customWidth="1"/>
    <col min="6" max="11" width="13.57421875" style="0" bestFit="1" customWidth="1"/>
  </cols>
  <sheetData>
    <row r="1" spans="1:11" ht="45" customHeight="1" thickBot="1">
      <c r="A1" s="288" t="s">
        <v>185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</row>
    <row r="2" spans="1:11" ht="133.5" customHeight="1" thickBot="1">
      <c r="A2" s="1"/>
      <c r="B2" s="290" t="s">
        <v>246</v>
      </c>
      <c r="C2" s="291"/>
      <c r="D2" s="292" t="s">
        <v>254</v>
      </c>
      <c r="E2" s="293"/>
      <c r="F2" s="293"/>
      <c r="G2" s="293"/>
      <c r="H2" s="293"/>
      <c r="I2" s="293"/>
      <c r="J2" s="293"/>
      <c r="K2" s="294"/>
    </row>
    <row r="3" spans="1:2" ht="29.25">
      <c r="A3" s="1"/>
      <c r="B3" s="18"/>
    </row>
    <row r="4" spans="1:4" ht="25.5" customHeight="1">
      <c r="A4" s="40"/>
      <c r="B4" s="41" t="s">
        <v>34</v>
      </c>
      <c r="C4" s="238">
        <f>'1.Założenia'!B23</f>
        <v>0</v>
      </c>
      <c r="D4" s="1" t="s">
        <v>248</v>
      </c>
    </row>
    <row r="5" spans="1:4" ht="20.25" customHeight="1">
      <c r="A5" s="1"/>
      <c r="B5" s="41" t="s">
        <v>40</v>
      </c>
      <c r="C5" s="157">
        <f>'1.Założenia'!B25</f>
        <v>0</v>
      </c>
      <c r="D5" s="1" t="s">
        <v>54</v>
      </c>
    </row>
    <row r="6" spans="1:4" ht="12.75">
      <c r="A6" s="1"/>
      <c r="D6" s="77"/>
    </row>
    <row r="7" spans="1:4" ht="12.75">
      <c r="A7" s="1"/>
      <c r="B7" s="78"/>
      <c r="C7" s="78"/>
      <c r="D7" s="78"/>
    </row>
    <row r="8" spans="1:11" ht="12.75">
      <c r="A8" s="1"/>
      <c r="B8" s="2" t="s">
        <v>247</v>
      </c>
      <c r="C8" s="189" t="s">
        <v>163</v>
      </c>
      <c r="D8" s="189" t="s">
        <v>163</v>
      </c>
      <c r="E8" s="190" t="s">
        <v>163</v>
      </c>
      <c r="F8" s="190" t="s">
        <v>163</v>
      </c>
      <c r="G8" s="190" t="s">
        <v>163</v>
      </c>
      <c r="H8" s="190" t="s">
        <v>163</v>
      </c>
      <c r="I8" s="190" t="s">
        <v>163</v>
      </c>
      <c r="J8" s="190" t="s">
        <v>163</v>
      </c>
      <c r="K8" s="190" t="s">
        <v>163</v>
      </c>
    </row>
    <row r="9" spans="1:11" ht="12.75">
      <c r="A9" s="42"/>
      <c r="B9" s="12"/>
      <c r="C9" s="189">
        <v>0</v>
      </c>
      <c r="D9" s="189">
        <v>1</v>
      </c>
      <c r="E9" s="191">
        <v>2</v>
      </c>
      <c r="F9" s="191">
        <v>3</v>
      </c>
      <c r="G9" s="191">
        <v>4</v>
      </c>
      <c r="H9" s="191">
        <v>5</v>
      </c>
      <c r="I9" s="191">
        <v>6</v>
      </c>
      <c r="J9" s="191">
        <v>7</v>
      </c>
      <c r="K9" s="191">
        <v>8</v>
      </c>
    </row>
    <row r="10" spans="1:11" ht="12.75">
      <c r="A10" s="167"/>
      <c r="B10" s="167" t="s">
        <v>162</v>
      </c>
      <c r="C10" s="171"/>
      <c r="D10" s="171"/>
      <c r="E10" s="171"/>
      <c r="F10" s="171"/>
      <c r="G10" s="171"/>
      <c r="H10" s="171"/>
      <c r="I10" s="171"/>
      <c r="J10" s="171"/>
      <c r="K10" s="171"/>
    </row>
    <row r="11" spans="1:11" ht="12.75">
      <c r="A11" s="14">
        <v>1</v>
      </c>
      <c r="B11" s="69" t="s">
        <v>186</v>
      </c>
      <c r="C11" s="70"/>
      <c r="D11" s="70"/>
      <c r="E11" s="70"/>
      <c r="F11" s="70"/>
      <c r="G11" s="70"/>
      <c r="H11" s="70"/>
      <c r="I11" s="70"/>
      <c r="J11" s="70"/>
      <c r="K11" s="70"/>
    </row>
    <row r="12" spans="1:11" ht="12.75">
      <c r="A12" s="14">
        <v>2</v>
      </c>
      <c r="B12" s="69" t="s">
        <v>187</v>
      </c>
      <c r="C12" s="70"/>
      <c r="D12" s="70"/>
      <c r="E12" s="70"/>
      <c r="F12" s="70"/>
      <c r="G12" s="70"/>
      <c r="H12" s="70"/>
      <c r="I12" s="70"/>
      <c r="J12" s="70"/>
      <c r="K12" s="70"/>
    </row>
    <row r="13" spans="1:11" ht="12.75">
      <c r="A13" s="14">
        <v>3</v>
      </c>
      <c r="B13" s="69" t="s">
        <v>188</v>
      </c>
      <c r="C13" s="71"/>
      <c r="D13" s="71"/>
      <c r="E13" s="71"/>
      <c r="F13" s="71"/>
      <c r="G13" s="71"/>
      <c r="H13" s="71"/>
      <c r="I13" s="71"/>
      <c r="J13" s="71"/>
      <c r="K13" s="71"/>
    </row>
    <row r="14" spans="1:11" ht="12.75">
      <c r="A14" s="14">
        <v>4</v>
      </c>
      <c r="B14" s="69" t="s">
        <v>189</v>
      </c>
      <c r="C14" s="71"/>
      <c r="D14" s="71"/>
      <c r="E14" s="71"/>
      <c r="F14" s="71"/>
      <c r="G14" s="71"/>
      <c r="H14" s="71"/>
      <c r="I14" s="71"/>
      <c r="J14" s="71"/>
      <c r="K14" s="71"/>
    </row>
    <row r="15" spans="1:11" ht="12.75">
      <c r="A15" s="167">
        <v>5</v>
      </c>
      <c r="B15" s="168" t="s">
        <v>190</v>
      </c>
      <c r="C15" s="172">
        <f>C11-C12-C13-C14</f>
        <v>0</v>
      </c>
      <c r="D15" s="172">
        <f aca="true" t="shared" si="0" ref="D15:K15">D11-D12-D13-D14</f>
        <v>0</v>
      </c>
      <c r="E15" s="172">
        <f t="shared" si="0"/>
        <v>0</v>
      </c>
      <c r="F15" s="172">
        <f t="shared" si="0"/>
        <v>0</v>
      </c>
      <c r="G15" s="172">
        <f t="shared" si="0"/>
        <v>0</v>
      </c>
      <c r="H15" s="172">
        <f t="shared" si="0"/>
        <v>0</v>
      </c>
      <c r="I15" s="172">
        <f t="shared" si="0"/>
        <v>0</v>
      </c>
      <c r="J15" s="172">
        <f t="shared" si="0"/>
        <v>0</v>
      </c>
      <c r="K15" s="172">
        <f t="shared" si="0"/>
        <v>0</v>
      </c>
    </row>
    <row r="16" spans="1:11" ht="14.25">
      <c r="A16" s="7">
        <v>6</v>
      </c>
      <c r="B16" s="8" t="s">
        <v>249</v>
      </c>
      <c r="C16" s="169">
        <f>1</f>
        <v>1</v>
      </c>
      <c r="D16" s="170">
        <f>1/(1+$C$4)^D9</f>
        <v>1</v>
      </c>
      <c r="E16" s="170">
        <f aca="true" t="shared" si="1" ref="E16:K16">1/(1+$C$4)^E9</f>
        <v>1</v>
      </c>
      <c r="F16" s="170">
        <f t="shared" si="1"/>
        <v>1</v>
      </c>
      <c r="G16" s="170">
        <f t="shared" si="1"/>
        <v>1</v>
      </c>
      <c r="H16" s="170">
        <f t="shared" si="1"/>
        <v>1</v>
      </c>
      <c r="I16" s="170">
        <f t="shared" si="1"/>
        <v>1</v>
      </c>
      <c r="J16" s="170">
        <f t="shared" si="1"/>
        <v>1</v>
      </c>
      <c r="K16" s="170">
        <f t="shared" si="1"/>
        <v>1</v>
      </c>
    </row>
    <row r="17" spans="1:11" ht="13.5" thickBot="1">
      <c r="A17" s="167">
        <v>7</v>
      </c>
      <c r="B17" s="168" t="s">
        <v>191</v>
      </c>
      <c r="C17" s="173">
        <f>ROUND(C15*C16,2)</f>
        <v>0</v>
      </c>
      <c r="D17" s="174">
        <f aca="true" t="shared" si="2" ref="D17:K17">ROUND(D15*D16,2)</f>
        <v>0</v>
      </c>
      <c r="E17" s="174">
        <f t="shared" si="2"/>
        <v>0</v>
      </c>
      <c r="F17" s="174">
        <f>ROUND(F15*F16,2)</f>
        <v>0</v>
      </c>
      <c r="G17" s="174">
        <f t="shared" si="2"/>
        <v>0</v>
      </c>
      <c r="H17" s="174">
        <f t="shared" si="2"/>
        <v>0</v>
      </c>
      <c r="I17" s="174">
        <f t="shared" si="2"/>
        <v>0</v>
      </c>
      <c r="J17" s="174">
        <f t="shared" si="2"/>
        <v>0</v>
      </c>
      <c r="K17" s="174">
        <f t="shared" si="2"/>
        <v>0</v>
      </c>
    </row>
    <row r="18" spans="1:11" ht="13.5" thickBot="1">
      <c r="A18" s="187">
        <v>8</v>
      </c>
      <c r="B18" s="188" t="s">
        <v>192</v>
      </c>
      <c r="C18" s="186"/>
      <c r="D18" s="32"/>
      <c r="E18" s="32"/>
      <c r="F18" s="32"/>
      <c r="G18" s="32"/>
      <c r="H18" s="32"/>
      <c r="I18" s="32"/>
      <c r="J18" s="32"/>
      <c r="K18" s="32"/>
    </row>
    <row r="19" spans="1:11" ht="13.5" thickBot="1">
      <c r="A19" s="43"/>
      <c r="B19" s="24"/>
      <c r="C19" s="79"/>
      <c r="D19" s="80"/>
      <c r="E19" s="80"/>
      <c r="F19" s="80"/>
      <c r="G19" s="80"/>
      <c r="H19" s="80"/>
      <c r="I19" s="22"/>
      <c r="J19" s="22"/>
      <c r="K19" s="22"/>
    </row>
    <row r="20" spans="1:11" ht="19.5" thickBot="1">
      <c r="A20" s="178" t="s">
        <v>193</v>
      </c>
      <c r="B20" s="176"/>
      <c r="C20" s="177"/>
      <c r="D20" s="177"/>
      <c r="E20" s="177"/>
      <c r="F20" s="177"/>
      <c r="G20" s="175"/>
      <c r="H20" s="175"/>
      <c r="I20" s="175"/>
      <c r="J20" s="175"/>
      <c r="K20" s="175"/>
    </row>
    <row r="21" spans="1:11" ht="12.75">
      <c r="A21" s="43"/>
      <c r="B21" s="24"/>
      <c r="C21" s="25"/>
      <c r="D21" s="22"/>
      <c r="E21" s="22"/>
      <c r="F21" s="22"/>
      <c r="G21" s="22"/>
      <c r="H21" s="22"/>
      <c r="I21" s="22"/>
      <c r="J21" s="22"/>
      <c r="K21" s="22"/>
    </row>
    <row r="22" spans="1:4" ht="12.75">
      <c r="A22" s="1"/>
      <c r="B22" s="202" t="s">
        <v>194</v>
      </c>
      <c r="C22" s="203"/>
      <c r="D22" s="204"/>
    </row>
    <row r="23" spans="1:3" ht="13.5" thickBot="1">
      <c r="A23" s="1"/>
      <c r="C23" s="10"/>
    </row>
    <row r="24" spans="1:4" ht="27" customHeight="1" thickBot="1">
      <c r="A24" s="53"/>
      <c r="B24" s="185" t="s">
        <v>211</v>
      </c>
      <c r="C24" s="201"/>
      <c r="D24" s="1"/>
    </row>
    <row r="25" spans="1:7" ht="13.5" thickBot="1">
      <c r="A25" s="1"/>
      <c r="C25" s="11"/>
      <c r="G25" s="129"/>
    </row>
    <row r="26" spans="1:5" ht="13.5" thickBot="1">
      <c r="A26" s="1"/>
      <c r="B26" s="181" t="s">
        <v>214</v>
      </c>
      <c r="C26" s="182">
        <f>C24-C18</f>
        <v>0</v>
      </c>
      <c r="D26" s="1"/>
      <c r="E26" s="9"/>
    </row>
    <row r="27" spans="1:11" ht="13.5" thickBot="1">
      <c r="A27" s="43"/>
      <c r="B27" s="31"/>
      <c r="C27" s="25"/>
      <c r="D27" s="22"/>
      <c r="E27" s="22"/>
      <c r="F27" s="22"/>
      <c r="G27" s="22"/>
      <c r="H27" s="22"/>
      <c r="I27" s="22"/>
      <c r="J27" s="22"/>
      <c r="K27" s="22"/>
    </row>
    <row r="28" spans="1:11" ht="13.5" thickBot="1">
      <c r="A28" s="43"/>
      <c r="B28" s="183" t="s">
        <v>215</v>
      </c>
      <c r="C28" s="184" t="e">
        <f>ROUNDDOWN(C26/C24,4)</f>
        <v>#DIV/0!</v>
      </c>
      <c r="D28" s="81"/>
      <c r="E28" s="82"/>
      <c r="F28" s="82"/>
      <c r="G28" s="130"/>
      <c r="H28" s="82"/>
      <c r="I28" s="22"/>
      <c r="J28" s="22"/>
      <c r="K28" s="22"/>
    </row>
    <row r="29" spans="1:11" ht="12.75">
      <c r="A29" s="43"/>
      <c r="B29" s="22"/>
      <c r="C29" s="22"/>
      <c r="D29" s="22"/>
      <c r="E29" s="22"/>
      <c r="F29" s="22"/>
      <c r="G29" s="22"/>
      <c r="H29" s="22"/>
      <c r="I29" s="22"/>
      <c r="J29" s="22"/>
      <c r="K29" s="22"/>
    </row>
    <row r="30" ht="12.75">
      <c r="A30" s="1"/>
    </row>
    <row r="31" spans="1:4" ht="12.75">
      <c r="A31" s="1"/>
      <c r="B31" s="38" t="s">
        <v>195</v>
      </c>
      <c r="C31" s="158">
        <f>'1.Założenia'!B27</f>
        <v>0</v>
      </c>
      <c r="D31" s="239" t="s">
        <v>221</v>
      </c>
    </row>
    <row r="32" ht="12.75">
      <c r="A32" s="1"/>
    </row>
    <row r="33" ht="12.75">
      <c r="A33" s="1"/>
    </row>
    <row r="34" spans="1:3" ht="13.5" thickBot="1">
      <c r="A34" s="1"/>
      <c r="C34" s="1"/>
    </row>
    <row r="35" spans="1:4" ht="13.5" thickBot="1">
      <c r="A35" s="1"/>
      <c r="B35" s="179" t="s">
        <v>196</v>
      </c>
      <c r="C35" s="180" t="e">
        <f>IF(C28&lt;C31,C28,C31)</f>
        <v>#DIV/0!</v>
      </c>
      <c r="D35" s="83" t="s">
        <v>222</v>
      </c>
    </row>
    <row r="36" ht="12.75">
      <c r="A36" s="1"/>
    </row>
    <row r="37" spans="1:3" ht="12.75">
      <c r="A37" s="1"/>
      <c r="B37" s="131"/>
      <c r="C37" s="24"/>
    </row>
    <row r="38" ht="12.75">
      <c r="A38" s="1"/>
    </row>
    <row r="39" ht="12.75">
      <c r="A39" s="1"/>
    </row>
  </sheetData>
  <sheetProtection/>
  <mergeCells count="3">
    <mergeCell ref="A1:K1"/>
    <mergeCell ref="B2:C2"/>
    <mergeCell ref="D2:K2"/>
  </mergeCells>
  <printOptions/>
  <pageMargins left="0.25" right="0.25" top="0.75" bottom="0.75" header="0.3" footer="0.3"/>
  <pageSetup fitToHeight="1" fitToWidth="1" horizontalDpi="600" verticalDpi="600" orientation="portrait" paperSize="9" scale="51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P116"/>
  <sheetViews>
    <sheetView view="pageBreakPreview" zoomScale="90" zoomScaleSheetLayoutView="90" zoomScalePageLayoutView="0" workbookViewId="0" topLeftCell="A19">
      <selection activeCell="B115" sqref="B115"/>
    </sheetView>
  </sheetViews>
  <sheetFormatPr defaultColWidth="9.140625" defaultRowHeight="12.75"/>
  <cols>
    <col min="1" max="1" width="4.7109375" style="87" customWidth="1"/>
    <col min="2" max="2" width="53.28125" style="87" customWidth="1"/>
    <col min="3" max="16384" width="9.140625" style="87" customWidth="1"/>
  </cols>
  <sheetData>
    <row r="2" spans="1:12" ht="53.25" customHeight="1">
      <c r="A2" s="283" t="s">
        <v>60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5"/>
    </row>
    <row r="4" spans="2:10" ht="12.75">
      <c r="B4" s="86"/>
      <c r="C4" s="86"/>
      <c r="D4" s="86"/>
      <c r="E4" s="86"/>
      <c r="F4" s="86"/>
      <c r="G4" s="86"/>
      <c r="H4" s="86"/>
      <c r="I4" s="86"/>
      <c r="J4" s="86"/>
    </row>
    <row r="5" spans="2:15" ht="12.75">
      <c r="B5" s="205" t="s">
        <v>209</v>
      </c>
      <c r="C5" s="206"/>
      <c r="D5" s="90"/>
      <c r="E5" s="90"/>
      <c r="F5" s="90"/>
      <c r="G5" s="90"/>
      <c r="H5" s="90"/>
      <c r="I5" s="90"/>
      <c r="J5" s="90"/>
      <c r="K5" s="91"/>
      <c r="L5" s="91"/>
      <c r="M5" s="91"/>
      <c r="N5" s="91"/>
      <c r="O5" s="91"/>
    </row>
    <row r="6" spans="2:15" ht="12.75">
      <c r="B6" s="92"/>
      <c r="C6" s="86"/>
      <c r="D6" s="90"/>
      <c r="E6" s="90"/>
      <c r="F6" s="90"/>
      <c r="G6" s="90"/>
      <c r="H6" s="90"/>
      <c r="I6" s="90"/>
      <c r="J6" s="90"/>
      <c r="K6" s="91"/>
      <c r="L6" s="91"/>
      <c r="M6" s="91"/>
      <c r="N6" s="91"/>
      <c r="O6" s="91"/>
    </row>
    <row r="7" spans="2:15" ht="12.75">
      <c r="B7" s="90"/>
      <c r="C7" s="86"/>
      <c r="D7" s="90"/>
      <c r="E7" s="90"/>
      <c r="F7" s="90"/>
      <c r="G7" s="90"/>
      <c r="H7" s="90"/>
      <c r="I7" s="90"/>
      <c r="J7" s="90"/>
      <c r="K7" s="91"/>
      <c r="L7" s="91"/>
      <c r="M7" s="91"/>
      <c r="N7" s="91"/>
      <c r="O7" s="91"/>
    </row>
    <row r="8" spans="1:22" ht="15">
      <c r="A8" s="299" t="s">
        <v>164</v>
      </c>
      <c r="B8" s="300"/>
      <c r="C8" s="300"/>
      <c r="D8" s="300"/>
      <c r="E8" s="300"/>
      <c r="F8" s="300"/>
      <c r="G8" s="300"/>
      <c r="H8" s="300"/>
      <c r="I8" s="300"/>
      <c r="J8" s="300"/>
      <c r="K8" s="300"/>
      <c r="L8" s="300"/>
      <c r="M8" s="300"/>
      <c r="N8" s="300"/>
      <c r="O8" s="300"/>
      <c r="P8" s="300"/>
      <c r="Q8" s="300"/>
      <c r="R8" s="300"/>
      <c r="S8" s="300"/>
      <c r="T8" s="300"/>
      <c r="U8" s="300"/>
      <c r="V8" s="300"/>
    </row>
    <row r="11" spans="2:22" ht="12.75">
      <c r="B11" s="200" t="s">
        <v>250</v>
      </c>
      <c r="C11" s="295" t="s">
        <v>207</v>
      </c>
      <c r="D11" s="296"/>
      <c r="E11" s="297"/>
      <c r="F11" s="295" t="s">
        <v>208</v>
      </c>
      <c r="G11" s="298"/>
      <c r="H11" s="298"/>
      <c r="I11" s="298"/>
      <c r="J11" s="298"/>
      <c r="K11" s="298"/>
      <c r="L11" s="298"/>
      <c r="M11" s="298"/>
      <c r="N11" s="298"/>
      <c r="O11" s="298"/>
      <c r="P11" s="298"/>
      <c r="Q11" s="298"/>
      <c r="R11" s="298"/>
      <c r="S11" s="298"/>
      <c r="T11" s="298"/>
      <c r="U11" s="298"/>
      <c r="V11" s="298"/>
    </row>
    <row r="12" spans="3:22" ht="12.75">
      <c r="C12" s="255" t="s">
        <v>35</v>
      </c>
      <c r="D12" s="255" t="s">
        <v>35</v>
      </c>
      <c r="E12" s="255" t="s">
        <v>35</v>
      </c>
      <c r="F12" s="255" t="s">
        <v>35</v>
      </c>
      <c r="G12" s="255" t="s">
        <v>35</v>
      </c>
      <c r="H12" s="255" t="s">
        <v>35</v>
      </c>
      <c r="I12" s="255" t="s">
        <v>35</v>
      </c>
      <c r="J12" s="255" t="s">
        <v>35</v>
      </c>
      <c r="K12" s="255" t="s">
        <v>35</v>
      </c>
      <c r="L12" s="255" t="s">
        <v>35</v>
      </c>
      <c r="M12" s="255" t="s">
        <v>35</v>
      </c>
      <c r="N12" s="255" t="s">
        <v>35</v>
      </c>
      <c r="O12" s="255" t="s">
        <v>35</v>
      </c>
      <c r="P12" s="255" t="s">
        <v>35</v>
      </c>
      <c r="Q12" s="255" t="s">
        <v>35</v>
      </c>
      <c r="R12" s="255" t="s">
        <v>35</v>
      </c>
      <c r="S12" s="255" t="s">
        <v>35</v>
      </c>
      <c r="T12" s="255" t="s">
        <v>35</v>
      </c>
      <c r="U12" s="255" t="s">
        <v>35</v>
      </c>
      <c r="V12" s="255" t="s">
        <v>35</v>
      </c>
    </row>
    <row r="13" spans="1:22" ht="12.75">
      <c r="A13" s="252" t="s">
        <v>2</v>
      </c>
      <c r="B13" s="253" t="s">
        <v>3</v>
      </c>
      <c r="C13" s="254" t="s">
        <v>31</v>
      </c>
      <c r="D13" s="254" t="s">
        <v>31</v>
      </c>
      <c r="E13" s="254" t="s">
        <v>31</v>
      </c>
      <c r="F13" s="254" t="s">
        <v>31</v>
      </c>
      <c r="G13" s="254" t="s">
        <v>31</v>
      </c>
      <c r="H13" s="254" t="s">
        <v>31</v>
      </c>
      <c r="I13" s="254" t="s">
        <v>31</v>
      </c>
      <c r="J13" s="254" t="s">
        <v>31</v>
      </c>
      <c r="K13" s="254" t="s">
        <v>31</v>
      </c>
      <c r="L13" s="254" t="s">
        <v>31</v>
      </c>
      <c r="M13" s="254" t="s">
        <v>31</v>
      </c>
      <c r="N13" s="254" t="s">
        <v>31</v>
      </c>
      <c r="O13" s="254" t="s">
        <v>31</v>
      </c>
      <c r="P13" s="254" t="s">
        <v>31</v>
      </c>
      <c r="Q13" s="254" t="s">
        <v>31</v>
      </c>
      <c r="R13" s="254" t="s">
        <v>31</v>
      </c>
      <c r="S13" s="254" t="s">
        <v>31</v>
      </c>
      <c r="T13" s="254" t="s">
        <v>31</v>
      </c>
      <c r="U13" s="254" t="s">
        <v>31</v>
      </c>
      <c r="V13" s="254" t="s">
        <v>31</v>
      </c>
    </row>
    <row r="14" spans="1:22" ht="15.75" customHeight="1">
      <c r="A14" s="93" t="s">
        <v>61</v>
      </c>
      <c r="B14" s="94" t="s">
        <v>62</v>
      </c>
      <c r="C14" s="240">
        <f>SUM(C15:C18)</f>
        <v>0</v>
      </c>
      <c r="D14" s="240">
        <f aca="true" t="shared" si="0" ref="D14:V14">SUM(D15:D18)</f>
        <v>0</v>
      </c>
      <c r="E14" s="240">
        <f t="shared" si="0"/>
        <v>0</v>
      </c>
      <c r="F14" s="95">
        <f t="shared" si="0"/>
        <v>0</v>
      </c>
      <c r="G14" s="95">
        <f t="shared" si="0"/>
        <v>0</v>
      </c>
      <c r="H14" s="95">
        <f t="shared" si="0"/>
        <v>0</v>
      </c>
      <c r="I14" s="95">
        <f t="shared" si="0"/>
        <v>0</v>
      </c>
      <c r="J14" s="95">
        <f t="shared" si="0"/>
        <v>0</v>
      </c>
      <c r="K14" s="95">
        <f t="shared" si="0"/>
        <v>0</v>
      </c>
      <c r="L14" s="95">
        <f t="shared" si="0"/>
        <v>0</v>
      </c>
      <c r="M14" s="95">
        <f t="shared" si="0"/>
        <v>0</v>
      </c>
      <c r="N14" s="95">
        <f t="shared" si="0"/>
        <v>0</v>
      </c>
      <c r="O14" s="95">
        <f t="shared" si="0"/>
        <v>0</v>
      </c>
      <c r="P14" s="95">
        <f t="shared" si="0"/>
        <v>0</v>
      </c>
      <c r="Q14" s="95">
        <f t="shared" si="0"/>
        <v>0</v>
      </c>
      <c r="R14" s="95">
        <f t="shared" si="0"/>
        <v>0</v>
      </c>
      <c r="S14" s="95">
        <f t="shared" si="0"/>
        <v>0</v>
      </c>
      <c r="T14" s="95">
        <f t="shared" si="0"/>
        <v>0</v>
      </c>
      <c r="U14" s="95">
        <f t="shared" si="0"/>
        <v>0</v>
      </c>
      <c r="V14" s="95">
        <f t="shared" si="0"/>
        <v>0</v>
      </c>
    </row>
    <row r="15" spans="1:22" ht="21.75" customHeight="1">
      <c r="A15" s="96" t="s">
        <v>63</v>
      </c>
      <c r="B15" s="97" t="s">
        <v>64</v>
      </c>
      <c r="C15" s="98"/>
      <c r="D15" s="98"/>
      <c r="E15" s="98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</row>
    <row r="16" spans="1:22" ht="16.5" customHeight="1">
      <c r="A16" s="96" t="s">
        <v>65</v>
      </c>
      <c r="B16" s="97" t="s">
        <v>66</v>
      </c>
      <c r="C16" s="98"/>
      <c r="D16" s="98"/>
      <c r="E16" s="98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</row>
    <row r="17" spans="1:22" ht="15.75" customHeight="1">
      <c r="A17" s="96" t="s">
        <v>67</v>
      </c>
      <c r="B17" s="97" t="s">
        <v>68</v>
      </c>
      <c r="C17" s="98"/>
      <c r="D17" s="98"/>
      <c r="E17" s="98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</row>
    <row r="18" spans="1:22" ht="17.25" customHeight="1">
      <c r="A18" s="96" t="s">
        <v>69</v>
      </c>
      <c r="B18" s="97" t="s">
        <v>70</v>
      </c>
      <c r="C18" s="98"/>
      <c r="D18" s="98"/>
      <c r="E18" s="98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</row>
    <row r="19" spans="1:22" ht="16.5" customHeight="1">
      <c r="A19" s="100" t="s">
        <v>71</v>
      </c>
      <c r="B19" s="101" t="s">
        <v>72</v>
      </c>
      <c r="C19" s="240">
        <f>SUM(C20:C27)</f>
        <v>0</v>
      </c>
      <c r="D19" s="240">
        <f aca="true" t="shared" si="1" ref="D19:V19">SUM(D20:D27)</f>
        <v>0</v>
      </c>
      <c r="E19" s="240">
        <f t="shared" si="1"/>
        <v>0</v>
      </c>
      <c r="F19" s="95">
        <f>SUM(F20:F27)</f>
        <v>0</v>
      </c>
      <c r="G19" s="95">
        <f t="shared" si="1"/>
        <v>0</v>
      </c>
      <c r="H19" s="95">
        <f t="shared" si="1"/>
        <v>0</v>
      </c>
      <c r="I19" s="95">
        <f t="shared" si="1"/>
        <v>0</v>
      </c>
      <c r="J19" s="95">
        <f t="shared" si="1"/>
        <v>0</v>
      </c>
      <c r="K19" s="95">
        <f t="shared" si="1"/>
        <v>0</v>
      </c>
      <c r="L19" s="95">
        <f t="shared" si="1"/>
        <v>0</v>
      </c>
      <c r="M19" s="95">
        <f t="shared" si="1"/>
        <v>0</v>
      </c>
      <c r="N19" s="95">
        <f t="shared" si="1"/>
        <v>0</v>
      </c>
      <c r="O19" s="95">
        <f t="shared" si="1"/>
        <v>0</v>
      </c>
      <c r="P19" s="95">
        <f t="shared" si="1"/>
        <v>0</v>
      </c>
      <c r="Q19" s="95">
        <f t="shared" si="1"/>
        <v>0</v>
      </c>
      <c r="R19" s="95">
        <f t="shared" si="1"/>
        <v>0</v>
      </c>
      <c r="S19" s="95">
        <f t="shared" si="1"/>
        <v>0</v>
      </c>
      <c r="T19" s="95">
        <f t="shared" si="1"/>
        <v>0</v>
      </c>
      <c r="U19" s="95">
        <f t="shared" si="1"/>
        <v>0</v>
      </c>
      <c r="V19" s="95">
        <f t="shared" si="1"/>
        <v>0</v>
      </c>
    </row>
    <row r="20" spans="1:22" ht="17.25" customHeight="1">
      <c r="A20" s="102" t="s">
        <v>63</v>
      </c>
      <c r="B20" s="103" t="s">
        <v>73</v>
      </c>
      <c r="C20" s="98"/>
      <c r="D20" s="98"/>
      <c r="E20" s="98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</row>
    <row r="21" spans="1:22" ht="16.5" customHeight="1">
      <c r="A21" s="102" t="s">
        <v>65</v>
      </c>
      <c r="B21" s="103" t="s">
        <v>74</v>
      </c>
      <c r="C21" s="98"/>
      <c r="D21" s="98"/>
      <c r="E21" s="98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</row>
    <row r="22" spans="1:22" ht="18.75" customHeight="1">
      <c r="A22" s="102" t="s">
        <v>67</v>
      </c>
      <c r="B22" s="103" t="s">
        <v>75</v>
      </c>
      <c r="C22" s="98"/>
      <c r="D22" s="98"/>
      <c r="E22" s="98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</row>
    <row r="23" spans="1:22" ht="16.5" customHeight="1">
      <c r="A23" s="102" t="s">
        <v>69</v>
      </c>
      <c r="B23" s="103" t="s">
        <v>76</v>
      </c>
      <c r="C23" s="98"/>
      <c r="D23" s="98"/>
      <c r="E23" s="98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</row>
    <row r="24" spans="1:22" ht="15" customHeight="1">
      <c r="A24" s="102" t="s">
        <v>77</v>
      </c>
      <c r="B24" s="103" t="s">
        <v>78</v>
      </c>
      <c r="C24" s="98"/>
      <c r="D24" s="98"/>
      <c r="E24" s="98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</row>
    <row r="25" spans="1:22" ht="22.5" customHeight="1">
      <c r="A25" s="102" t="s">
        <v>79</v>
      </c>
      <c r="B25" s="103" t="s">
        <v>165</v>
      </c>
      <c r="C25" s="98"/>
      <c r="D25" s="98"/>
      <c r="E25" s="98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</row>
    <row r="26" spans="1:22" ht="20.25" customHeight="1">
      <c r="A26" s="102" t="s">
        <v>80</v>
      </c>
      <c r="B26" s="103" t="s">
        <v>81</v>
      </c>
      <c r="C26" s="98"/>
      <c r="D26" s="98"/>
      <c r="E26" s="98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</row>
    <row r="27" spans="1:22" ht="18" customHeight="1">
      <c r="A27" s="96" t="s">
        <v>82</v>
      </c>
      <c r="B27" s="97" t="s">
        <v>83</v>
      </c>
      <c r="C27" s="98"/>
      <c r="D27" s="98"/>
      <c r="E27" s="98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</row>
    <row r="28" spans="1:22" ht="17.25" customHeight="1">
      <c r="A28" s="104" t="s">
        <v>84</v>
      </c>
      <c r="B28" s="105" t="s">
        <v>85</v>
      </c>
      <c r="C28" s="241">
        <f>C14-C19</f>
        <v>0</v>
      </c>
      <c r="D28" s="241">
        <f aca="true" t="shared" si="2" ref="D28:V28">D14-D19</f>
        <v>0</v>
      </c>
      <c r="E28" s="241">
        <f t="shared" si="2"/>
        <v>0</v>
      </c>
      <c r="F28" s="106">
        <f t="shared" si="2"/>
        <v>0</v>
      </c>
      <c r="G28" s="106">
        <f t="shared" si="2"/>
        <v>0</v>
      </c>
      <c r="H28" s="106">
        <f t="shared" si="2"/>
        <v>0</v>
      </c>
      <c r="I28" s="106">
        <f t="shared" si="2"/>
        <v>0</v>
      </c>
      <c r="J28" s="106">
        <f t="shared" si="2"/>
        <v>0</v>
      </c>
      <c r="K28" s="106">
        <f t="shared" si="2"/>
        <v>0</v>
      </c>
      <c r="L28" s="106">
        <f t="shared" si="2"/>
        <v>0</v>
      </c>
      <c r="M28" s="106">
        <f t="shared" si="2"/>
        <v>0</v>
      </c>
      <c r="N28" s="106">
        <f t="shared" si="2"/>
        <v>0</v>
      </c>
      <c r="O28" s="106">
        <f t="shared" si="2"/>
        <v>0</v>
      </c>
      <c r="P28" s="106">
        <f t="shared" si="2"/>
        <v>0</v>
      </c>
      <c r="Q28" s="106">
        <f t="shared" si="2"/>
        <v>0</v>
      </c>
      <c r="R28" s="106">
        <f t="shared" si="2"/>
        <v>0</v>
      </c>
      <c r="S28" s="106">
        <f t="shared" si="2"/>
        <v>0</v>
      </c>
      <c r="T28" s="106">
        <f t="shared" si="2"/>
        <v>0</v>
      </c>
      <c r="U28" s="106">
        <f t="shared" si="2"/>
        <v>0</v>
      </c>
      <c r="V28" s="106">
        <f t="shared" si="2"/>
        <v>0</v>
      </c>
    </row>
    <row r="29" spans="1:22" ht="16.5" customHeight="1">
      <c r="A29" s="93" t="s">
        <v>86</v>
      </c>
      <c r="B29" s="94" t="s">
        <v>87</v>
      </c>
      <c r="C29" s="242"/>
      <c r="D29" s="242"/>
      <c r="E29" s="242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</row>
    <row r="30" spans="1:22" ht="17.25" customHeight="1">
      <c r="A30" s="93" t="s">
        <v>88</v>
      </c>
      <c r="B30" s="94" t="s">
        <v>89</v>
      </c>
      <c r="C30" s="242"/>
      <c r="D30" s="242"/>
      <c r="E30" s="242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</row>
    <row r="31" spans="1:22" ht="15.75" customHeight="1">
      <c r="A31" s="104" t="s">
        <v>90</v>
      </c>
      <c r="B31" s="105" t="s">
        <v>97</v>
      </c>
      <c r="C31" s="241">
        <f aca="true" t="shared" si="3" ref="C31:V31">C28+C29-C30</f>
        <v>0</v>
      </c>
      <c r="D31" s="241">
        <f t="shared" si="3"/>
        <v>0</v>
      </c>
      <c r="E31" s="241">
        <f t="shared" si="3"/>
        <v>0</v>
      </c>
      <c r="F31" s="106">
        <f>F28+F29-F30</f>
        <v>0</v>
      </c>
      <c r="G31" s="106">
        <f t="shared" si="3"/>
        <v>0</v>
      </c>
      <c r="H31" s="106">
        <f t="shared" si="3"/>
        <v>0</v>
      </c>
      <c r="I31" s="106">
        <f t="shared" si="3"/>
        <v>0</v>
      </c>
      <c r="J31" s="106">
        <f t="shared" si="3"/>
        <v>0</v>
      </c>
      <c r="K31" s="106">
        <f t="shared" si="3"/>
        <v>0</v>
      </c>
      <c r="L31" s="106">
        <f t="shared" si="3"/>
        <v>0</v>
      </c>
      <c r="M31" s="106">
        <f t="shared" si="3"/>
        <v>0</v>
      </c>
      <c r="N31" s="106">
        <f t="shared" si="3"/>
        <v>0</v>
      </c>
      <c r="O31" s="106">
        <f t="shared" si="3"/>
        <v>0</v>
      </c>
      <c r="P31" s="106">
        <f t="shared" si="3"/>
        <v>0</v>
      </c>
      <c r="Q31" s="106">
        <f t="shared" si="3"/>
        <v>0</v>
      </c>
      <c r="R31" s="106">
        <f t="shared" si="3"/>
        <v>0</v>
      </c>
      <c r="S31" s="106">
        <f t="shared" si="3"/>
        <v>0</v>
      </c>
      <c r="T31" s="106">
        <f t="shared" si="3"/>
        <v>0</v>
      </c>
      <c r="U31" s="106">
        <f t="shared" si="3"/>
        <v>0</v>
      </c>
      <c r="V31" s="106">
        <f t="shared" si="3"/>
        <v>0</v>
      </c>
    </row>
    <row r="32" spans="1:22" ht="17.25" customHeight="1">
      <c r="A32" s="93" t="s">
        <v>91</v>
      </c>
      <c r="B32" s="94" t="s">
        <v>92</v>
      </c>
      <c r="C32" s="242"/>
      <c r="D32" s="242"/>
      <c r="E32" s="242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</row>
    <row r="33" spans="1:22" ht="13.5" customHeight="1">
      <c r="A33" s="93" t="s">
        <v>93</v>
      </c>
      <c r="B33" s="94" t="s">
        <v>94</v>
      </c>
      <c r="C33" s="242"/>
      <c r="D33" s="242"/>
      <c r="E33" s="242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</row>
    <row r="34" spans="1:22" ht="17.25" customHeight="1">
      <c r="A34" s="108" t="s">
        <v>63</v>
      </c>
      <c r="B34" s="105" t="s">
        <v>204</v>
      </c>
      <c r="C34" s="241">
        <f>C31+C32-C33</f>
        <v>0</v>
      </c>
      <c r="D34" s="241">
        <f aca="true" t="shared" si="4" ref="D34:V34">D31+D32-D33</f>
        <v>0</v>
      </c>
      <c r="E34" s="241">
        <f t="shared" si="4"/>
        <v>0</v>
      </c>
      <c r="F34" s="106">
        <f t="shared" si="4"/>
        <v>0</v>
      </c>
      <c r="G34" s="106">
        <f t="shared" si="4"/>
        <v>0</v>
      </c>
      <c r="H34" s="106">
        <f t="shared" si="4"/>
        <v>0</v>
      </c>
      <c r="I34" s="106">
        <f t="shared" si="4"/>
        <v>0</v>
      </c>
      <c r="J34" s="106">
        <f t="shared" si="4"/>
        <v>0</v>
      </c>
      <c r="K34" s="106">
        <f t="shared" si="4"/>
        <v>0</v>
      </c>
      <c r="L34" s="106">
        <f t="shared" si="4"/>
        <v>0</v>
      </c>
      <c r="M34" s="106">
        <f t="shared" si="4"/>
        <v>0</v>
      </c>
      <c r="N34" s="106">
        <f t="shared" si="4"/>
        <v>0</v>
      </c>
      <c r="O34" s="106">
        <f t="shared" si="4"/>
        <v>0</v>
      </c>
      <c r="P34" s="106">
        <f t="shared" si="4"/>
        <v>0</v>
      </c>
      <c r="Q34" s="106">
        <f t="shared" si="4"/>
        <v>0</v>
      </c>
      <c r="R34" s="106">
        <f t="shared" si="4"/>
        <v>0</v>
      </c>
      <c r="S34" s="106">
        <f t="shared" si="4"/>
        <v>0</v>
      </c>
      <c r="T34" s="106">
        <f t="shared" si="4"/>
        <v>0</v>
      </c>
      <c r="U34" s="106">
        <f t="shared" si="4"/>
        <v>0</v>
      </c>
      <c r="V34" s="106">
        <f t="shared" si="4"/>
        <v>0</v>
      </c>
    </row>
    <row r="35" spans="1:22" ht="19.5" customHeight="1">
      <c r="A35" s="109" t="s">
        <v>201</v>
      </c>
      <c r="B35" s="94" t="s">
        <v>95</v>
      </c>
      <c r="C35" s="242"/>
      <c r="D35" s="242"/>
      <c r="E35" s="242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</row>
    <row r="36" spans="1:22" ht="15" customHeight="1">
      <c r="A36" s="109" t="s">
        <v>202</v>
      </c>
      <c r="B36" s="94" t="s">
        <v>96</v>
      </c>
      <c r="C36" s="242"/>
      <c r="D36" s="242"/>
      <c r="E36" s="242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</row>
    <row r="37" spans="1:22" ht="15.75" customHeight="1">
      <c r="A37" s="193" t="s">
        <v>203</v>
      </c>
      <c r="B37" s="194" t="s">
        <v>205</v>
      </c>
      <c r="C37" s="192">
        <f aca="true" t="shared" si="5" ref="C37:V37">C34-C35-C36</f>
        <v>0</v>
      </c>
      <c r="D37" s="192">
        <f t="shared" si="5"/>
        <v>0</v>
      </c>
      <c r="E37" s="192">
        <f t="shared" si="5"/>
        <v>0</v>
      </c>
      <c r="F37" s="192">
        <f t="shared" si="5"/>
        <v>0</v>
      </c>
      <c r="G37" s="192">
        <f t="shared" si="5"/>
        <v>0</v>
      </c>
      <c r="H37" s="192">
        <f t="shared" si="5"/>
        <v>0</v>
      </c>
      <c r="I37" s="192">
        <f t="shared" si="5"/>
        <v>0</v>
      </c>
      <c r="J37" s="192">
        <f t="shared" si="5"/>
        <v>0</v>
      </c>
      <c r="K37" s="192">
        <f t="shared" si="5"/>
        <v>0</v>
      </c>
      <c r="L37" s="192">
        <f t="shared" si="5"/>
        <v>0</v>
      </c>
      <c r="M37" s="192">
        <f t="shared" si="5"/>
        <v>0</v>
      </c>
      <c r="N37" s="192">
        <f t="shared" si="5"/>
        <v>0</v>
      </c>
      <c r="O37" s="192">
        <f t="shared" si="5"/>
        <v>0</v>
      </c>
      <c r="P37" s="192">
        <f t="shared" si="5"/>
        <v>0</v>
      </c>
      <c r="Q37" s="192">
        <f t="shared" si="5"/>
        <v>0</v>
      </c>
      <c r="R37" s="192">
        <f t="shared" si="5"/>
        <v>0</v>
      </c>
      <c r="S37" s="192">
        <f t="shared" si="5"/>
        <v>0</v>
      </c>
      <c r="T37" s="192">
        <f t="shared" si="5"/>
        <v>0</v>
      </c>
      <c r="U37" s="192">
        <f t="shared" si="5"/>
        <v>0</v>
      </c>
      <c r="V37" s="192">
        <f t="shared" si="5"/>
        <v>0</v>
      </c>
    </row>
    <row r="41" spans="2:22" ht="12.75">
      <c r="B41" s="200" t="s">
        <v>251</v>
      </c>
      <c r="C41" s="295" t="s">
        <v>207</v>
      </c>
      <c r="D41" s="296"/>
      <c r="E41" s="297"/>
      <c r="F41" s="295" t="s">
        <v>208</v>
      </c>
      <c r="G41" s="298"/>
      <c r="H41" s="298"/>
      <c r="I41" s="298"/>
      <c r="J41" s="298"/>
      <c r="K41" s="298"/>
      <c r="L41" s="298"/>
      <c r="M41" s="298"/>
      <c r="N41" s="298"/>
      <c r="O41" s="298"/>
      <c r="P41" s="298"/>
      <c r="Q41" s="298"/>
      <c r="R41" s="298"/>
      <c r="S41" s="298"/>
      <c r="T41" s="298"/>
      <c r="U41" s="298"/>
      <c r="V41" s="298"/>
    </row>
    <row r="42" spans="3:22" ht="12.75">
      <c r="C42" s="255" t="s">
        <v>35</v>
      </c>
      <c r="D42" s="255" t="s">
        <v>35</v>
      </c>
      <c r="E42" s="255" t="s">
        <v>35</v>
      </c>
      <c r="F42" s="255" t="s">
        <v>35</v>
      </c>
      <c r="G42" s="255" t="s">
        <v>35</v>
      </c>
      <c r="H42" s="255" t="s">
        <v>35</v>
      </c>
      <c r="I42" s="255" t="s">
        <v>35</v>
      </c>
      <c r="J42" s="255" t="s">
        <v>35</v>
      </c>
      <c r="K42" s="255" t="s">
        <v>35</v>
      </c>
      <c r="L42" s="255" t="s">
        <v>35</v>
      </c>
      <c r="M42" s="255" t="s">
        <v>35</v>
      </c>
      <c r="N42" s="255" t="s">
        <v>35</v>
      </c>
      <c r="O42" s="255" t="s">
        <v>35</v>
      </c>
      <c r="P42" s="255" t="s">
        <v>35</v>
      </c>
      <c r="Q42" s="255" t="s">
        <v>35</v>
      </c>
      <c r="R42" s="255" t="s">
        <v>35</v>
      </c>
      <c r="S42" s="255" t="s">
        <v>35</v>
      </c>
      <c r="T42" s="255" t="s">
        <v>35</v>
      </c>
      <c r="U42" s="255" t="s">
        <v>35</v>
      </c>
      <c r="V42" s="255" t="s">
        <v>35</v>
      </c>
    </row>
    <row r="43" spans="1:22" ht="12.75">
      <c r="A43" s="256" t="s">
        <v>2</v>
      </c>
      <c r="B43" s="257" t="s">
        <v>3</v>
      </c>
      <c r="C43" s="254" t="s">
        <v>31</v>
      </c>
      <c r="D43" s="254" t="s">
        <v>31</v>
      </c>
      <c r="E43" s="254" t="s">
        <v>31</v>
      </c>
      <c r="F43" s="254" t="s">
        <v>31</v>
      </c>
      <c r="G43" s="254" t="s">
        <v>31</v>
      </c>
      <c r="H43" s="254" t="s">
        <v>31</v>
      </c>
      <c r="I43" s="254" t="s">
        <v>31</v>
      </c>
      <c r="J43" s="254" t="s">
        <v>31</v>
      </c>
      <c r="K43" s="254" t="s">
        <v>31</v>
      </c>
      <c r="L43" s="254" t="s">
        <v>31</v>
      </c>
      <c r="M43" s="254" t="s">
        <v>31</v>
      </c>
      <c r="N43" s="254" t="s">
        <v>31</v>
      </c>
      <c r="O43" s="254" t="s">
        <v>31</v>
      </c>
      <c r="P43" s="254" t="s">
        <v>31</v>
      </c>
      <c r="Q43" s="254" t="s">
        <v>31</v>
      </c>
      <c r="R43" s="254" t="s">
        <v>31</v>
      </c>
      <c r="S43" s="254" t="s">
        <v>31</v>
      </c>
      <c r="T43" s="254" t="s">
        <v>31</v>
      </c>
      <c r="U43" s="254" t="s">
        <v>31</v>
      </c>
      <c r="V43" s="254" t="s">
        <v>31</v>
      </c>
    </row>
    <row r="44" spans="1:22" ht="12.75">
      <c r="A44" s="256"/>
      <c r="B44" s="256" t="s">
        <v>129</v>
      </c>
      <c r="C44" s="254"/>
      <c r="D44" s="254"/>
      <c r="E44" s="254"/>
      <c r="F44" s="254"/>
      <c r="G44" s="254"/>
      <c r="H44" s="254"/>
      <c r="I44" s="254"/>
      <c r="J44" s="254"/>
      <c r="K44" s="254"/>
      <c r="L44" s="254"/>
      <c r="M44" s="254"/>
      <c r="N44" s="254"/>
      <c r="O44" s="254"/>
      <c r="P44" s="254"/>
      <c r="Q44" s="254"/>
      <c r="R44" s="254"/>
      <c r="S44" s="254"/>
      <c r="T44" s="254"/>
      <c r="U44" s="254"/>
      <c r="V44" s="254"/>
    </row>
    <row r="45" spans="1:22" ht="12.75">
      <c r="A45" s="104" t="s">
        <v>6</v>
      </c>
      <c r="B45" s="105" t="s">
        <v>98</v>
      </c>
      <c r="C45" s="241">
        <f>C46+C47+C50+C51+C52</f>
        <v>0</v>
      </c>
      <c r="D45" s="241">
        <f aca="true" t="shared" si="6" ref="D45:V45">D46+D47+D50+D51+D52</f>
        <v>0</v>
      </c>
      <c r="E45" s="241">
        <f t="shared" si="6"/>
        <v>0</v>
      </c>
      <c r="F45" s="106">
        <f t="shared" si="6"/>
        <v>0</v>
      </c>
      <c r="G45" s="106">
        <f t="shared" si="6"/>
        <v>0</v>
      </c>
      <c r="H45" s="106">
        <f t="shared" si="6"/>
        <v>0</v>
      </c>
      <c r="I45" s="106">
        <f t="shared" si="6"/>
        <v>0</v>
      </c>
      <c r="J45" s="106">
        <f t="shared" si="6"/>
        <v>0</v>
      </c>
      <c r="K45" s="106">
        <f t="shared" si="6"/>
        <v>0</v>
      </c>
      <c r="L45" s="106">
        <f t="shared" si="6"/>
        <v>0</v>
      </c>
      <c r="M45" s="106">
        <f t="shared" si="6"/>
        <v>0</v>
      </c>
      <c r="N45" s="106">
        <f t="shared" si="6"/>
        <v>0</v>
      </c>
      <c r="O45" s="106">
        <f t="shared" si="6"/>
        <v>0</v>
      </c>
      <c r="P45" s="106">
        <f t="shared" si="6"/>
        <v>0</v>
      </c>
      <c r="Q45" s="106">
        <f t="shared" si="6"/>
        <v>0</v>
      </c>
      <c r="R45" s="106">
        <f t="shared" si="6"/>
        <v>0</v>
      </c>
      <c r="S45" s="106">
        <f t="shared" si="6"/>
        <v>0</v>
      </c>
      <c r="T45" s="106">
        <f t="shared" si="6"/>
        <v>0</v>
      </c>
      <c r="U45" s="106">
        <f t="shared" si="6"/>
        <v>0</v>
      </c>
      <c r="V45" s="106">
        <f t="shared" si="6"/>
        <v>0</v>
      </c>
    </row>
    <row r="46" spans="1:22" ht="18" customHeight="1">
      <c r="A46" s="110" t="s">
        <v>4</v>
      </c>
      <c r="B46" s="111" t="s">
        <v>99</v>
      </c>
      <c r="C46" s="243"/>
      <c r="D46" s="243"/>
      <c r="E46" s="243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</row>
    <row r="47" spans="1:22" ht="18.75" customHeight="1">
      <c r="A47" s="110" t="s">
        <v>5</v>
      </c>
      <c r="B47" s="111" t="s">
        <v>100</v>
      </c>
      <c r="C47" s="243">
        <f>C48+C49</f>
        <v>0</v>
      </c>
      <c r="D47" s="243">
        <f aca="true" t="shared" si="7" ref="D47:V47">D48+D49</f>
        <v>0</v>
      </c>
      <c r="E47" s="243">
        <f t="shared" si="7"/>
        <v>0</v>
      </c>
      <c r="F47" s="112">
        <f t="shared" si="7"/>
        <v>0</v>
      </c>
      <c r="G47" s="112">
        <f t="shared" si="7"/>
        <v>0</v>
      </c>
      <c r="H47" s="112">
        <f t="shared" si="7"/>
        <v>0</v>
      </c>
      <c r="I47" s="112">
        <f t="shared" si="7"/>
        <v>0</v>
      </c>
      <c r="J47" s="112">
        <f t="shared" si="7"/>
        <v>0</v>
      </c>
      <c r="K47" s="112">
        <f t="shared" si="7"/>
        <v>0</v>
      </c>
      <c r="L47" s="112">
        <f t="shared" si="7"/>
        <v>0</v>
      </c>
      <c r="M47" s="112">
        <f t="shared" si="7"/>
        <v>0</v>
      </c>
      <c r="N47" s="112">
        <f t="shared" si="7"/>
        <v>0</v>
      </c>
      <c r="O47" s="112">
        <f t="shared" si="7"/>
        <v>0</v>
      </c>
      <c r="P47" s="112">
        <f t="shared" si="7"/>
        <v>0</v>
      </c>
      <c r="Q47" s="112">
        <f t="shared" si="7"/>
        <v>0</v>
      </c>
      <c r="R47" s="112">
        <f t="shared" si="7"/>
        <v>0</v>
      </c>
      <c r="S47" s="112">
        <f t="shared" si="7"/>
        <v>0</v>
      </c>
      <c r="T47" s="112">
        <f t="shared" si="7"/>
        <v>0</v>
      </c>
      <c r="U47" s="112">
        <f t="shared" si="7"/>
        <v>0</v>
      </c>
      <c r="V47" s="112">
        <f t="shared" si="7"/>
        <v>0</v>
      </c>
    </row>
    <row r="48" spans="1:22" ht="16.5" customHeight="1">
      <c r="A48" s="110" t="s">
        <v>101</v>
      </c>
      <c r="B48" s="113" t="s">
        <v>102</v>
      </c>
      <c r="C48" s="98"/>
      <c r="D48" s="98"/>
      <c r="E48" s="98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</row>
    <row r="49" spans="1:22" ht="18.75" customHeight="1">
      <c r="A49" s="110" t="s">
        <v>103</v>
      </c>
      <c r="B49" s="113" t="s">
        <v>104</v>
      </c>
      <c r="C49" s="98"/>
      <c r="D49" s="98"/>
      <c r="E49" s="98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</row>
    <row r="50" spans="1:22" ht="17.25" customHeight="1">
      <c r="A50" s="110" t="s">
        <v>20</v>
      </c>
      <c r="B50" s="111" t="s">
        <v>105</v>
      </c>
      <c r="C50" s="98"/>
      <c r="D50" s="98"/>
      <c r="E50" s="98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</row>
    <row r="51" spans="1:22" ht="16.5" customHeight="1">
      <c r="A51" s="110" t="s">
        <v>106</v>
      </c>
      <c r="B51" s="111" t="s">
        <v>107</v>
      </c>
      <c r="C51" s="98"/>
      <c r="D51" s="98"/>
      <c r="E51" s="98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</row>
    <row r="52" spans="1:22" ht="17.25" customHeight="1">
      <c r="A52" s="110" t="s">
        <v>108</v>
      </c>
      <c r="B52" s="111" t="s">
        <v>109</v>
      </c>
      <c r="C52" s="98"/>
      <c r="D52" s="98"/>
      <c r="E52" s="98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</row>
    <row r="53" spans="1:22" ht="15.75" customHeight="1">
      <c r="A53" s="104" t="s">
        <v>7</v>
      </c>
      <c r="B53" s="105" t="s">
        <v>110</v>
      </c>
      <c r="C53" s="241">
        <f>C54+C55+C58</f>
        <v>0</v>
      </c>
      <c r="D53" s="241">
        <f aca="true" t="shared" si="8" ref="D53:V53">D54+D55+D56+D58</f>
        <v>0</v>
      </c>
      <c r="E53" s="241">
        <f t="shared" si="8"/>
        <v>0</v>
      </c>
      <c r="F53" s="106">
        <f t="shared" si="8"/>
        <v>0</v>
      </c>
      <c r="G53" s="106">
        <f t="shared" si="8"/>
        <v>0</v>
      </c>
      <c r="H53" s="106">
        <f t="shared" si="8"/>
        <v>0</v>
      </c>
      <c r="I53" s="106">
        <f t="shared" si="8"/>
        <v>0</v>
      </c>
      <c r="J53" s="106">
        <f t="shared" si="8"/>
        <v>0</v>
      </c>
      <c r="K53" s="106">
        <f t="shared" si="8"/>
        <v>0</v>
      </c>
      <c r="L53" s="106">
        <f t="shared" si="8"/>
        <v>0</v>
      </c>
      <c r="M53" s="106">
        <f t="shared" si="8"/>
        <v>0</v>
      </c>
      <c r="N53" s="106">
        <f t="shared" si="8"/>
        <v>0</v>
      </c>
      <c r="O53" s="106">
        <f t="shared" si="8"/>
        <v>0</v>
      </c>
      <c r="P53" s="106">
        <f t="shared" si="8"/>
        <v>0</v>
      </c>
      <c r="Q53" s="106">
        <f t="shared" si="8"/>
        <v>0</v>
      </c>
      <c r="R53" s="106">
        <f t="shared" si="8"/>
        <v>0</v>
      </c>
      <c r="S53" s="106">
        <f t="shared" si="8"/>
        <v>0</v>
      </c>
      <c r="T53" s="106">
        <f t="shared" si="8"/>
        <v>0</v>
      </c>
      <c r="U53" s="106">
        <f t="shared" si="8"/>
        <v>0</v>
      </c>
      <c r="V53" s="106">
        <f t="shared" si="8"/>
        <v>0</v>
      </c>
    </row>
    <row r="54" spans="1:22" ht="12.75">
      <c r="A54" s="110" t="s">
        <v>4</v>
      </c>
      <c r="B54" s="111" t="s">
        <v>111</v>
      </c>
      <c r="C54" s="243"/>
      <c r="D54" s="243"/>
      <c r="E54" s="243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112"/>
      <c r="T54" s="112"/>
      <c r="U54" s="112"/>
      <c r="V54" s="112"/>
    </row>
    <row r="55" spans="1:22" ht="15.75" customHeight="1">
      <c r="A55" s="110" t="s">
        <v>5</v>
      </c>
      <c r="B55" s="111" t="s">
        <v>112</v>
      </c>
      <c r="C55" s="243"/>
      <c r="D55" s="243"/>
      <c r="E55" s="243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</row>
    <row r="56" spans="1:22" ht="15.75" customHeight="1">
      <c r="A56" s="110" t="s">
        <v>20</v>
      </c>
      <c r="B56" s="111" t="s">
        <v>113</v>
      </c>
      <c r="C56" s="243"/>
      <c r="D56" s="243"/>
      <c r="E56" s="243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112"/>
      <c r="T56" s="112"/>
      <c r="U56" s="112"/>
      <c r="V56" s="112"/>
    </row>
    <row r="57" spans="1:22" ht="16.5" customHeight="1">
      <c r="A57" s="114"/>
      <c r="B57" s="115" t="s">
        <v>128</v>
      </c>
      <c r="C57" s="243">
        <f>C113</f>
        <v>0</v>
      </c>
      <c r="D57" s="243">
        <f aca="true" t="shared" si="9" ref="D57:V57">D113</f>
        <v>0</v>
      </c>
      <c r="E57" s="243">
        <f t="shared" si="9"/>
        <v>0</v>
      </c>
      <c r="F57" s="116">
        <f t="shared" si="9"/>
        <v>0</v>
      </c>
      <c r="G57" s="116">
        <f t="shared" si="9"/>
        <v>0</v>
      </c>
      <c r="H57" s="116">
        <f t="shared" si="9"/>
        <v>0</v>
      </c>
      <c r="I57" s="116">
        <f t="shared" si="9"/>
        <v>0</v>
      </c>
      <c r="J57" s="116">
        <f t="shared" si="9"/>
        <v>0</v>
      </c>
      <c r="K57" s="116">
        <f t="shared" si="9"/>
        <v>0</v>
      </c>
      <c r="L57" s="116">
        <f t="shared" si="9"/>
        <v>0</v>
      </c>
      <c r="M57" s="116">
        <f t="shared" si="9"/>
        <v>0</v>
      </c>
      <c r="N57" s="116">
        <f t="shared" si="9"/>
        <v>0</v>
      </c>
      <c r="O57" s="116">
        <f t="shared" si="9"/>
        <v>0</v>
      </c>
      <c r="P57" s="116">
        <f t="shared" si="9"/>
        <v>0</v>
      </c>
      <c r="Q57" s="116">
        <f t="shared" si="9"/>
        <v>0</v>
      </c>
      <c r="R57" s="116">
        <f t="shared" si="9"/>
        <v>0</v>
      </c>
      <c r="S57" s="116">
        <f t="shared" si="9"/>
        <v>0</v>
      </c>
      <c r="T57" s="116">
        <f t="shared" si="9"/>
        <v>0</v>
      </c>
      <c r="U57" s="116">
        <f t="shared" si="9"/>
        <v>0</v>
      </c>
      <c r="V57" s="116">
        <f t="shared" si="9"/>
        <v>0</v>
      </c>
    </row>
    <row r="58" spans="1:22" ht="18" customHeight="1">
      <c r="A58" s="110" t="s">
        <v>106</v>
      </c>
      <c r="B58" s="111" t="s">
        <v>114</v>
      </c>
      <c r="C58" s="98"/>
      <c r="D58" s="98"/>
      <c r="E58" s="98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</row>
    <row r="59" spans="1:22" ht="18" customHeight="1">
      <c r="A59" s="117" t="s">
        <v>13</v>
      </c>
      <c r="B59" s="118" t="s">
        <v>206</v>
      </c>
      <c r="C59" s="244"/>
      <c r="D59" s="244"/>
      <c r="E59" s="244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19"/>
      <c r="R59" s="119"/>
      <c r="S59" s="119"/>
      <c r="T59" s="119"/>
      <c r="U59" s="119"/>
      <c r="V59" s="119"/>
    </row>
    <row r="60" spans="1:22" ht="17.25" customHeight="1">
      <c r="A60" s="117" t="s">
        <v>197</v>
      </c>
      <c r="B60" s="118" t="s">
        <v>198</v>
      </c>
      <c r="C60" s="244"/>
      <c r="D60" s="244"/>
      <c r="E60" s="244"/>
      <c r="F60" s="119"/>
      <c r="G60" s="119"/>
      <c r="H60" s="119"/>
      <c r="I60" s="119"/>
      <c r="J60" s="119"/>
      <c r="K60" s="119"/>
      <c r="L60" s="119"/>
      <c r="M60" s="119"/>
      <c r="N60" s="119"/>
      <c r="O60" s="119"/>
      <c r="P60" s="119"/>
      <c r="Q60" s="119"/>
      <c r="R60" s="119"/>
      <c r="S60" s="119"/>
      <c r="T60" s="119"/>
      <c r="U60" s="119"/>
      <c r="V60" s="119"/>
    </row>
    <row r="61" spans="1:22" ht="12.75">
      <c r="A61" s="193"/>
      <c r="B61" s="195" t="s">
        <v>115</v>
      </c>
      <c r="C61" s="192">
        <f>C45+C53+C59+C60</f>
        <v>0</v>
      </c>
      <c r="D61" s="192">
        <f aca="true" t="shared" si="10" ref="D61:V61">D45+D53+D59+D60</f>
        <v>0</v>
      </c>
      <c r="E61" s="192">
        <f t="shared" si="10"/>
        <v>0</v>
      </c>
      <c r="F61" s="192">
        <f t="shared" si="10"/>
        <v>0</v>
      </c>
      <c r="G61" s="192">
        <f t="shared" si="10"/>
        <v>0</v>
      </c>
      <c r="H61" s="192">
        <f t="shared" si="10"/>
        <v>0</v>
      </c>
      <c r="I61" s="192">
        <f t="shared" si="10"/>
        <v>0</v>
      </c>
      <c r="J61" s="192">
        <f t="shared" si="10"/>
        <v>0</v>
      </c>
      <c r="K61" s="192">
        <f t="shared" si="10"/>
        <v>0</v>
      </c>
      <c r="L61" s="192">
        <f t="shared" si="10"/>
        <v>0</v>
      </c>
      <c r="M61" s="192">
        <f t="shared" si="10"/>
        <v>0</v>
      </c>
      <c r="N61" s="192">
        <f t="shared" si="10"/>
        <v>0</v>
      </c>
      <c r="O61" s="192">
        <f t="shared" si="10"/>
        <v>0</v>
      </c>
      <c r="P61" s="192">
        <f t="shared" si="10"/>
        <v>0</v>
      </c>
      <c r="Q61" s="192">
        <f t="shared" si="10"/>
        <v>0</v>
      </c>
      <c r="R61" s="192">
        <f t="shared" si="10"/>
        <v>0</v>
      </c>
      <c r="S61" s="192">
        <f t="shared" si="10"/>
        <v>0</v>
      </c>
      <c r="T61" s="192">
        <f t="shared" si="10"/>
        <v>0</v>
      </c>
      <c r="U61" s="192">
        <f t="shared" si="10"/>
        <v>0</v>
      </c>
      <c r="V61" s="192">
        <f t="shared" si="10"/>
        <v>0</v>
      </c>
    </row>
    <row r="62" spans="1:22" ht="12.75">
      <c r="A62" s="256"/>
      <c r="B62" s="256" t="s">
        <v>116</v>
      </c>
      <c r="C62" s="255"/>
      <c r="D62" s="255"/>
      <c r="E62" s="255"/>
      <c r="F62" s="255"/>
      <c r="G62" s="255"/>
      <c r="H62" s="255"/>
      <c r="I62" s="255"/>
      <c r="J62" s="255"/>
      <c r="K62" s="255"/>
      <c r="L62" s="255"/>
      <c r="M62" s="255"/>
      <c r="N62" s="255"/>
      <c r="O62" s="255"/>
      <c r="P62" s="255"/>
      <c r="Q62" s="255"/>
      <c r="R62" s="255"/>
      <c r="S62" s="255"/>
      <c r="T62" s="255"/>
      <c r="U62" s="255"/>
      <c r="V62" s="255"/>
    </row>
    <row r="63" spans="1:22" ht="18.75" customHeight="1">
      <c r="A63" s="104" t="s">
        <v>6</v>
      </c>
      <c r="B63" s="105" t="s">
        <v>117</v>
      </c>
      <c r="C63" s="241">
        <f>SUM(C64:C70)</f>
        <v>0</v>
      </c>
      <c r="D63" s="241">
        <f aca="true" t="shared" si="11" ref="D63:V63">SUM(D64:D70)</f>
        <v>0</v>
      </c>
      <c r="E63" s="241">
        <f t="shared" si="11"/>
        <v>0</v>
      </c>
      <c r="F63" s="106">
        <f t="shared" si="11"/>
        <v>0</v>
      </c>
      <c r="G63" s="106">
        <f t="shared" si="11"/>
        <v>0</v>
      </c>
      <c r="H63" s="106">
        <f t="shared" si="11"/>
        <v>0</v>
      </c>
      <c r="I63" s="106">
        <f t="shared" si="11"/>
        <v>0</v>
      </c>
      <c r="J63" s="106">
        <f t="shared" si="11"/>
        <v>0</v>
      </c>
      <c r="K63" s="106">
        <f t="shared" si="11"/>
        <v>0</v>
      </c>
      <c r="L63" s="106">
        <f t="shared" si="11"/>
        <v>0</v>
      </c>
      <c r="M63" s="106">
        <f t="shared" si="11"/>
        <v>0</v>
      </c>
      <c r="N63" s="106">
        <f t="shared" si="11"/>
        <v>0</v>
      </c>
      <c r="O63" s="106">
        <f t="shared" si="11"/>
        <v>0</v>
      </c>
      <c r="P63" s="106">
        <f t="shared" si="11"/>
        <v>0</v>
      </c>
      <c r="Q63" s="106">
        <f t="shared" si="11"/>
        <v>0</v>
      </c>
      <c r="R63" s="106">
        <f t="shared" si="11"/>
        <v>0</v>
      </c>
      <c r="S63" s="106">
        <f t="shared" si="11"/>
        <v>0</v>
      </c>
      <c r="T63" s="106">
        <f t="shared" si="11"/>
        <v>0</v>
      </c>
      <c r="U63" s="106">
        <f t="shared" si="11"/>
        <v>0</v>
      </c>
      <c r="V63" s="106">
        <f t="shared" si="11"/>
        <v>0</v>
      </c>
    </row>
    <row r="64" spans="1:22" ht="16.5" customHeight="1">
      <c r="A64" s="110" t="s">
        <v>4</v>
      </c>
      <c r="B64" s="111" t="s">
        <v>118</v>
      </c>
      <c r="C64" s="243"/>
      <c r="D64" s="243"/>
      <c r="E64" s="243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  <c r="R64" s="112"/>
      <c r="S64" s="112"/>
      <c r="T64" s="112"/>
      <c r="U64" s="112"/>
      <c r="V64" s="112"/>
    </row>
    <row r="65" spans="1:22" ht="14.25" customHeight="1">
      <c r="A65" s="110" t="s">
        <v>5</v>
      </c>
      <c r="B65" s="111" t="s">
        <v>119</v>
      </c>
      <c r="C65" s="243"/>
      <c r="D65" s="243"/>
      <c r="E65" s="243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112"/>
      <c r="T65" s="112"/>
      <c r="U65" s="112"/>
      <c r="V65" s="112"/>
    </row>
    <row r="66" spans="1:22" ht="15" customHeight="1">
      <c r="A66" s="110" t="s">
        <v>20</v>
      </c>
      <c r="B66" s="111" t="s">
        <v>120</v>
      </c>
      <c r="C66" s="243"/>
      <c r="D66" s="243"/>
      <c r="E66" s="243"/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2"/>
      <c r="Q66" s="112"/>
      <c r="R66" s="112"/>
      <c r="S66" s="112"/>
      <c r="T66" s="112"/>
      <c r="U66" s="112"/>
      <c r="V66" s="112"/>
    </row>
    <row r="67" spans="1:22" ht="15.75" customHeight="1">
      <c r="A67" s="110" t="s">
        <v>106</v>
      </c>
      <c r="B67" s="111" t="s">
        <v>121</v>
      </c>
      <c r="C67" s="243"/>
      <c r="D67" s="243"/>
      <c r="E67" s="243"/>
      <c r="F67" s="112"/>
      <c r="G67" s="112"/>
      <c r="H67" s="112"/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112"/>
      <c r="V67" s="112"/>
    </row>
    <row r="68" spans="1:22" ht="15" customHeight="1">
      <c r="A68" s="120" t="s">
        <v>108</v>
      </c>
      <c r="B68" s="111" t="s">
        <v>130</v>
      </c>
      <c r="C68" s="243"/>
      <c r="D68" s="243"/>
      <c r="E68" s="243"/>
      <c r="F68" s="112"/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2"/>
    </row>
    <row r="69" spans="1:22" ht="18.75" customHeight="1">
      <c r="A69" s="120" t="s">
        <v>131</v>
      </c>
      <c r="B69" s="111" t="s">
        <v>122</v>
      </c>
      <c r="C69" s="243"/>
      <c r="D69" s="243"/>
      <c r="E69" s="243"/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</row>
    <row r="70" spans="1:22" ht="24.75" customHeight="1">
      <c r="A70" s="121" t="s">
        <v>199</v>
      </c>
      <c r="B70" s="122" t="s">
        <v>200</v>
      </c>
      <c r="C70" s="243"/>
      <c r="D70" s="243"/>
      <c r="E70" s="243"/>
      <c r="F70" s="112"/>
      <c r="G70" s="112"/>
      <c r="H70" s="112"/>
      <c r="I70" s="112"/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112"/>
      <c r="U70" s="112"/>
      <c r="V70" s="112"/>
    </row>
    <row r="71" spans="1:22" ht="20.25" customHeight="1">
      <c r="A71" s="104" t="s">
        <v>7</v>
      </c>
      <c r="B71" s="123" t="s">
        <v>123</v>
      </c>
      <c r="C71" s="243">
        <f>SUM(C72:C75)</f>
        <v>0</v>
      </c>
      <c r="D71" s="243">
        <f aca="true" t="shared" si="12" ref="D71:V71">SUM(D72:D75)</f>
        <v>0</v>
      </c>
      <c r="E71" s="243">
        <f t="shared" si="12"/>
        <v>0</v>
      </c>
      <c r="F71" s="112">
        <f t="shared" si="12"/>
        <v>0</v>
      </c>
      <c r="G71" s="112">
        <f t="shared" si="12"/>
        <v>0</v>
      </c>
      <c r="H71" s="112">
        <f t="shared" si="12"/>
        <v>0</v>
      </c>
      <c r="I71" s="112">
        <f t="shared" si="12"/>
        <v>0</v>
      </c>
      <c r="J71" s="112">
        <f t="shared" si="12"/>
        <v>0</v>
      </c>
      <c r="K71" s="112">
        <f t="shared" si="12"/>
        <v>0</v>
      </c>
      <c r="L71" s="112">
        <f t="shared" si="12"/>
        <v>0</v>
      </c>
      <c r="M71" s="112">
        <f t="shared" si="12"/>
        <v>0</v>
      </c>
      <c r="N71" s="112">
        <f t="shared" si="12"/>
        <v>0</v>
      </c>
      <c r="O71" s="112">
        <f t="shared" si="12"/>
        <v>0</v>
      </c>
      <c r="P71" s="112">
        <f t="shared" si="12"/>
        <v>0</v>
      </c>
      <c r="Q71" s="112">
        <f t="shared" si="12"/>
        <v>0</v>
      </c>
      <c r="R71" s="112">
        <f t="shared" si="12"/>
        <v>0</v>
      </c>
      <c r="S71" s="112">
        <f t="shared" si="12"/>
        <v>0</v>
      </c>
      <c r="T71" s="112">
        <f t="shared" si="12"/>
        <v>0</v>
      </c>
      <c r="U71" s="112">
        <f t="shared" si="12"/>
        <v>0</v>
      </c>
      <c r="V71" s="112">
        <f t="shared" si="12"/>
        <v>0</v>
      </c>
    </row>
    <row r="72" spans="1:22" ht="18.75" customHeight="1">
      <c r="A72" s="110" t="s">
        <v>4</v>
      </c>
      <c r="B72" s="111" t="s">
        <v>124</v>
      </c>
      <c r="C72" s="243"/>
      <c r="D72" s="243"/>
      <c r="E72" s="243"/>
      <c r="F72" s="112"/>
      <c r="G72" s="112"/>
      <c r="H72" s="112"/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U72" s="112"/>
      <c r="V72" s="112"/>
    </row>
    <row r="73" spans="1:22" ht="18" customHeight="1">
      <c r="A73" s="110" t="s">
        <v>5</v>
      </c>
      <c r="B73" s="111" t="s">
        <v>125</v>
      </c>
      <c r="C73" s="243"/>
      <c r="D73" s="243"/>
      <c r="E73" s="243"/>
      <c r="F73" s="112"/>
      <c r="G73" s="112"/>
      <c r="H73" s="112"/>
      <c r="I73" s="112"/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U73" s="112"/>
      <c r="V73" s="112"/>
    </row>
    <row r="74" spans="1:22" ht="18" customHeight="1">
      <c r="A74" s="110" t="s">
        <v>20</v>
      </c>
      <c r="B74" s="111" t="s">
        <v>126</v>
      </c>
      <c r="C74" s="243"/>
      <c r="D74" s="243"/>
      <c r="E74" s="243"/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112"/>
      <c r="T74" s="112"/>
      <c r="U74" s="112"/>
      <c r="V74" s="112"/>
    </row>
    <row r="75" spans="1:22" ht="14.25" customHeight="1">
      <c r="A75" s="110" t="s">
        <v>106</v>
      </c>
      <c r="B75" s="111" t="s">
        <v>166</v>
      </c>
      <c r="C75" s="243"/>
      <c r="D75" s="243"/>
      <c r="E75" s="243"/>
      <c r="F75" s="112"/>
      <c r="G75" s="112"/>
      <c r="H75" s="112"/>
      <c r="I75" s="112"/>
      <c r="J75" s="112"/>
      <c r="K75" s="112"/>
      <c r="L75" s="112"/>
      <c r="M75" s="112"/>
      <c r="N75" s="112"/>
      <c r="O75" s="112"/>
      <c r="P75" s="112"/>
      <c r="Q75" s="112"/>
      <c r="R75" s="112"/>
      <c r="S75" s="112"/>
      <c r="T75" s="112"/>
      <c r="U75" s="112"/>
      <c r="V75" s="112"/>
    </row>
    <row r="76" spans="1:22" ht="18" customHeight="1">
      <c r="A76" s="196"/>
      <c r="B76" s="197" t="s">
        <v>127</v>
      </c>
      <c r="C76" s="198">
        <f>C63+C71</f>
        <v>0</v>
      </c>
      <c r="D76" s="198">
        <f aca="true" t="shared" si="13" ref="D76:V76">D63+D71</f>
        <v>0</v>
      </c>
      <c r="E76" s="198">
        <f t="shared" si="13"/>
        <v>0</v>
      </c>
      <c r="F76" s="198">
        <f t="shared" si="13"/>
        <v>0</v>
      </c>
      <c r="G76" s="198">
        <f t="shared" si="13"/>
        <v>0</v>
      </c>
      <c r="H76" s="198">
        <f t="shared" si="13"/>
        <v>0</v>
      </c>
      <c r="I76" s="198">
        <f t="shared" si="13"/>
        <v>0</v>
      </c>
      <c r="J76" s="198">
        <f t="shared" si="13"/>
        <v>0</v>
      </c>
      <c r="K76" s="198">
        <f t="shared" si="13"/>
        <v>0</v>
      </c>
      <c r="L76" s="198">
        <f t="shared" si="13"/>
        <v>0</v>
      </c>
      <c r="M76" s="198">
        <f t="shared" si="13"/>
        <v>0</v>
      </c>
      <c r="N76" s="198">
        <f t="shared" si="13"/>
        <v>0</v>
      </c>
      <c r="O76" s="198">
        <f t="shared" si="13"/>
        <v>0</v>
      </c>
      <c r="P76" s="198">
        <f t="shared" si="13"/>
        <v>0</v>
      </c>
      <c r="Q76" s="198">
        <f t="shared" si="13"/>
        <v>0</v>
      </c>
      <c r="R76" s="198">
        <f t="shared" si="13"/>
        <v>0</v>
      </c>
      <c r="S76" s="198">
        <f t="shared" si="13"/>
        <v>0</v>
      </c>
      <c r="T76" s="198">
        <f t="shared" si="13"/>
        <v>0</v>
      </c>
      <c r="U76" s="198">
        <f t="shared" si="13"/>
        <v>0</v>
      </c>
      <c r="V76" s="198">
        <f t="shared" si="13"/>
        <v>0</v>
      </c>
    </row>
    <row r="79" spans="2:22" ht="12.75">
      <c r="B79" s="200" t="s">
        <v>252</v>
      </c>
      <c r="C79" s="295" t="s">
        <v>207</v>
      </c>
      <c r="D79" s="296"/>
      <c r="E79" s="297"/>
      <c r="F79" s="295" t="s">
        <v>208</v>
      </c>
      <c r="G79" s="298"/>
      <c r="H79" s="298"/>
      <c r="I79" s="298"/>
      <c r="J79" s="298"/>
      <c r="K79" s="298"/>
      <c r="L79" s="298"/>
      <c r="M79" s="298"/>
      <c r="N79" s="298"/>
      <c r="O79" s="298"/>
      <c r="P79" s="298"/>
      <c r="Q79" s="298"/>
      <c r="R79" s="298"/>
      <c r="S79" s="298"/>
      <c r="T79" s="298"/>
      <c r="U79" s="298"/>
      <c r="V79" s="298"/>
    </row>
    <row r="80" spans="3:22" ht="12.75">
      <c r="C80" s="255" t="s">
        <v>35</v>
      </c>
      <c r="D80" s="255" t="s">
        <v>35</v>
      </c>
      <c r="E80" s="255" t="s">
        <v>35</v>
      </c>
      <c r="F80" s="255" t="s">
        <v>35</v>
      </c>
      <c r="G80" s="255" t="s">
        <v>35</v>
      </c>
      <c r="H80" s="255" t="s">
        <v>35</v>
      </c>
      <c r="I80" s="255" t="s">
        <v>35</v>
      </c>
      <c r="J80" s="255" t="s">
        <v>35</v>
      </c>
      <c r="K80" s="255" t="s">
        <v>35</v>
      </c>
      <c r="L80" s="255" t="s">
        <v>35</v>
      </c>
      <c r="M80" s="255" t="s">
        <v>35</v>
      </c>
      <c r="N80" s="255" t="s">
        <v>35</v>
      </c>
      <c r="O80" s="255" t="s">
        <v>35</v>
      </c>
      <c r="P80" s="255" t="s">
        <v>35</v>
      </c>
      <c r="Q80" s="255" t="s">
        <v>35</v>
      </c>
      <c r="R80" s="255" t="s">
        <v>35</v>
      </c>
      <c r="S80" s="255" t="s">
        <v>35</v>
      </c>
      <c r="T80" s="255" t="s">
        <v>35</v>
      </c>
      <c r="U80" s="255" t="s">
        <v>35</v>
      </c>
      <c r="V80" s="255" t="s">
        <v>35</v>
      </c>
    </row>
    <row r="81" spans="1:22" ht="12.75">
      <c r="A81" s="256" t="s">
        <v>2</v>
      </c>
      <c r="B81" s="257" t="s">
        <v>3</v>
      </c>
      <c r="C81" s="254" t="s">
        <v>31</v>
      </c>
      <c r="D81" s="254" t="s">
        <v>31</v>
      </c>
      <c r="E81" s="254" t="s">
        <v>31</v>
      </c>
      <c r="F81" s="254" t="s">
        <v>31</v>
      </c>
      <c r="G81" s="254" t="s">
        <v>31</v>
      </c>
      <c r="H81" s="254" t="s">
        <v>31</v>
      </c>
      <c r="I81" s="254" t="s">
        <v>31</v>
      </c>
      <c r="J81" s="254" t="s">
        <v>31</v>
      </c>
      <c r="K81" s="254" t="s">
        <v>31</v>
      </c>
      <c r="L81" s="254" t="s">
        <v>31</v>
      </c>
      <c r="M81" s="254" t="s">
        <v>31</v>
      </c>
      <c r="N81" s="254" t="s">
        <v>31</v>
      </c>
      <c r="O81" s="254" t="s">
        <v>31</v>
      </c>
      <c r="P81" s="254" t="s">
        <v>31</v>
      </c>
      <c r="Q81" s="254" t="s">
        <v>31</v>
      </c>
      <c r="R81" s="254" t="s">
        <v>31</v>
      </c>
      <c r="S81" s="254" t="s">
        <v>31</v>
      </c>
      <c r="T81" s="254" t="s">
        <v>31</v>
      </c>
      <c r="U81" s="254" t="s">
        <v>31</v>
      </c>
      <c r="V81" s="254" t="s">
        <v>31</v>
      </c>
    </row>
    <row r="82" spans="1:22" ht="27" customHeight="1">
      <c r="A82" s="258" t="s">
        <v>61</v>
      </c>
      <c r="B82" s="259" t="s">
        <v>132</v>
      </c>
      <c r="C82" s="98"/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  <c r="V82" s="98"/>
    </row>
    <row r="83" spans="1:22" ht="16.5" customHeight="1">
      <c r="A83" s="124" t="s">
        <v>63</v>
      </c>
      <c r="B83" s="105" t="s">
        <v>133</v>
      </c>
      <c r="C83" s="241">
        <f aca="true" t="shared" si="14" ref="C83:V83">C37</f>
        <v>0</v>
      </c>
      <c r="D83" s="241">
        <f t="shared" si="14"/>
        <v>0</v>
      </c>
      <c r="E83" s="241">
        <f t="shared" si="14"/>
        <v>0</v>
      </c>
      <c r="F83" s="106">
        <f t="shared" si="14"/>
        <v>0</v>
      </c>
      <c r="G83" s="106">
        <f t="shared" si="14"/>
        <v>0</v>
      </c>
      <c r="H83" s="106">
        <f t="shared" si="14"/>
        <v>0</v>
      </c>
      <c r="I83" s="106">
        <f t="shared" si="14"/>
        <v>0</v>
      </c>
      <c r="J83" s="106">
        <f t="shared" si="14"/>
        <v>0</v>
      </c>
      <c r="K83" s="106">
        <f t="shared" si="14"/>
        <v>0</v>
      </c>
      <c r="L83" s="106">
        <f t="shared" si="14"/>
        <v>0</v>
      </c>
      <c r="M83" s="106">
        <f t="shared" si="14"/>
        <v>0</v>
      </c>
      <c r="N83" s="106">
        <f t="shared" si="14"/>
        <v>0</v>
      </c>
      <c r="O83" s="106">
        <f t="shared" si="14"/>
        <v>0</v>
      </c>
      <c r="P83" s="106">
        <f t="shared" si="14"/>
        <v>0</v>
      </c>
      <c r="Q83" s="106">
        <f t="shared" si="14"/>
        <v>0</v>
      </c>
      <c r="R83" s="106">
        <f t="shared" si="14"/>
        <v>0</v>
      </c>
      <c r="S83" s="106">
        <f t="shared" si="14"/>
        <v>0</v>
      </c>
      <c r="T83" s="106">
        <f t="shared" si="14"/>
        <v>0</v>
      </c>
      <c r="U83" s="106">
        <f t="shared" si="14"/>
        <v>0</v>
      </c>
      <c r="V83" s="106">
        <f t="shared" si="14"/>
        <v>0</v>
      </c>
    </row>
    <row r="84" spans="1:22" ht="16.5" customHeight="1">
      <c r="A84" s="124" t="s">
        <v>65</v>
      </c>
      <c r="B84" s="105" t="s">
        <v>134</v>
      </c>
      <c r="C84" s="241">
        <f aca="true" t="shared" si="15" ref="C84:V84">SUM(C85:C94)</f>
        <v>0</v>
      </c>
      <c r="D84" s="241">
        <f t="shared" si="15"/>
        <v>0</v>
      </c>
      <c r="E84" s="241">
        <f t="shared" si="15"/>
        <v>0</v>
      </c>
      <c r="F84" s="106">
        <f t="shared" si="15"/>
        <v>0</v>
      </c>
      <c r="G84" s="106">
        <f t="shared" si="15"/>
        <v>0</v>
      </c>
      <c r="H84" s="106">
        <f t="shared" si="15"/>
        <v>0</v>
      </c>
      <c r="I84" s="106">
        <f t="shared" si="15"/>
        <v>0</v>
      </c>
      <c r="J84" s="106">
        <f t="shared" si="15"/>
        <v>0</v>
      </c>
      <c r="K84" s="106">
        <f t="shared" si="15"/>
        <v>0</v>
      </c>
      <c r="L84" s="106">
        <f t="shared" si="15"/>
        <v>0</v>
      </c>
      <c r="M84" s="106">
        <f t="shared" si="15"/>
        <v>0</v>
      </c>
      <c r="N84" s="106">
        <f t="shared" si="15"/>
        <v>0</v>
      </c>
      <c r="O84" s="106">
        <f t="shared" si="15"/>
        <v>0</v>
      </c>
      <c r="P84" s="106">
        <f t="shared" si="15"/>
        <v>0</v>
      </c>
      <c r="Q84" s="106">
        <f t="shared" si="15"/>
        <v>0</v>
      </c>
      <c r="R84" s="106">
        <f t="shared" si="15"/>
        <v>0</v>
      </c>
      <c r="S84" s="106">
        <f t="shared" si="15"/>
        <v>0</v>
      </c>
      <c r="T84" s="106">
        <f t="shared" si="15"/>
        <v>0</v>
      </c>
      <c r="U84" s="106">
        <f t="shared" si="15"/>
        <v>0</v>
      </c>
      <c r="V84" s="106">
        <f t="shared" si="15"/>
        <v>0</v>
      </c>
    </row>
    <row r="85" spans="1:22" ht="14.25" customHeight="1">
      <c r="A85" s="125">
        <v>1</v>
      </c>
      <c r="B85" s="97" t="s">
        <v>160</v>
      </c>
      <c r="C85" s="243"/>
      <c r="D85" s="243"/>
      <c r="E85" s="243"/>
      <c r="F85" s="112"/>
      <c r="G85" s="112"/>
      <c r="H85" s="112"/>
      <c r="I85" s="112"/>
      <c r="J85" s="112"/>
      <c r="K85" s="112"/>
      <c r="L85" s="112"/>
      <c r="M85" s="112"/>
      <c r="N85" s="112"/>
      <c r="O85" s="112"/>
      <c r="P85" s="112"/>
      <c r="Q85" s="112"/>
      <c r="R85" s="112"/>
      <c r="S85" s="112"/>
      <c r="T85" s="112"/>
      <c r="U85" s="112"/>
      <c r="V85" s="112"/>
    </row>
    <row r="86" spans="1:22" ht="15" customHeight="1">
      <c r="A86" s="125">
        <v>2</v>
      </c>
      <c r="B86" s="97" t="s">
        <v>161</v>
      </c>
      <c r="C86" s="98"/>
      <c r="D86" s="98"/>
      <c r="E86" s="98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  <c r="T86" s="99"/>
      <c r="U86" s="99"/>
      <c r="V86" s="99"/>
    </row>
    <row r="87" spans="1:22" ht="18" customHeight="1">
      <c r="A87" s="125">
        <v>3</v>
      </c>
      <c r="B87" s="97" t="s">
        <v>135</v>
      </c>
      <c r="C87" s="98"/>
      <c r="D87" s="98"/>
      <c r="E87" s="98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  <c r="Q87" s="99"/>
      <c r="R87" s="99"/>
      <c r="S87" s="99"/>
      <c r="T87" s="99"/>
      <c r="U87" s="99"/>
      <c r="V87" s="99"/>
    </row>
    <row r="88" spans="1:22" ht="17.25" customHeight="1">
      <c r="A88" s="125">
        <v>4</v>
      </c>
      <c r="B88" s="97" t="s">
        <v>136</v>
      </c>
      <c r="C88" s="98"/>
      <c r="D88" s="98"/>
      <c r="E88" s="98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  <c r="T88" s="99"/>
      <c r="U88" s="99"/>
      <c r="V88" s="99"/>
    </row>
    <row r="89" spans="1:22" ht="16.5" customHeight="1">
      <c r="A89" s="125">
        <v>5</v>
      </c>
      <c r="B89" s="97" t="s">
        <v>137</v>
      </c>
      <c r="C89" s="98"/>
      <c r="D89" s="98"/>
      <c r="E89" s="98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  <c r="Q89" s="99"/>
      <c r="R89" s="99"/>
      <c r="S89" s="99"/>
      <c r="T89" s="99"/>
      <c r="U89" s="99"/>
      <c r="V89" s="99"/>
    </row>
    <row r="90" spans="1:22" ht="14.25" customHeight="1">
      <c r="A90" s="125">
        <v>6</v>
      </c>
      <c r="B90" s="97" t="s">
        <v>138</v>
      </c>
      <c r="C90" s="98"/>
      <c r="D90" s="98"/>
      <c r="E90" s="98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  <c r="Q90" s="99"/>
      <c r="R90" s="99"/>
      <c r="S90" s="99"/>
      <c r="T90" s="99"/>
      <c r="U90" s="99"/>
      <c r="V90" s="99"/>
    </row>
    <row r="91" spans="1:22" ht="15.75" customHeight="1">
      <c r="A91" s="125">
        <v>7</v>
      </c>
      <c r="B91" s="97" t="s">
        <v>139</v>
      </c>
      <c r="C91" s="98"/>
      <c r="D91" s="98"/>
      <c r="E91" s="98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  <c r="Q91" s="99"/>
      <c r="R91" s="99"/>
      <c r="S91" s="99"/>
      <c r="T91" s="99"/>
      <c r="U91" s="99"/>
      <c r="V91" s="99"/>
    </row>
    <row r="92" spans="1:22" ht="27.75" customHeight="1">
      <c r="A92" s="125">
        <v>8</v>
      </c>
      <c r="B92" s="97" t="s">
        <v>140</v>
      </c>
      <c r="C92" s="98"/>
      <c r="D92" s="98"/>
      <c r="E92" s="98"/>
      <c r="F92" s="99"/>
      <c r="G92" s="99"/>
      <c r="H92" s="99"/>
      <c r="I92" s="99"/>
      <c r="J92" s="99"/>
      <c r="K92" s="99"/>
      <c r="L92" s="99"/>
      <c r="M92" s="99"/>
      <c r="N92" s="99"/>
      <c r="O92" s="99"/>
      <c r="P92" s="99"/>
      <c r="Q92" s="99"/>
      <c r="R92" s="99"/>
      <c r="S92" s="99"/>
      <c r="T92" s="99"/>
      <c r="U92" s="99"/>
      <c r="V92" s="99"/>
    </row>
    <row r="93" spans="1:22" ht="18" customHeight="1">
      <c r="A93" s="125">
        <v>9</v>
      </c>
      <c r="B93" s="97" t="s">
        <v>141</v>
      </c>
      <c r="C93" s="98"/>
      <c r="D93" s="98"/>
      <c r="E93" s="98"/>
      <c r="F93" s="99"/>
      <c r="G93" s="99"/>
      <c r="H93" s="99"/>
      <c r="I93" s="99"/>
      <c r="J93" s="99"/>
      <c r="K93" s="99"/>
      <c r="L93" s="99"/>
      <c r="M93" s="99"/>
      <c r="N93" s="99"/>
      <c r="O93" s="99"/>
      <c r="P93" s="99"/>
      <c r="Q93" s="99"/>
      <c r="R93" s="99"/>
      <c r="S93" s="99"/>
      <c r="T93" s="99"/>
      <c r="U93" s="99"/>
      <c r="V93" s="99"/>
    </row>
    <row r="94" spans="1:22" ht="21" customHeight="1">
      <c r="A94" s="125">
        <v>10</v>
      </c>
      <c r="B94" s="97" t="s">
        <v>142</v>
      </c>
      <c r="C94" s="98"/>
      <c r="D94" s="98"/>
      <c r="E94" s="98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  <c r="Q94" s="99"/>
      <c r="R94" s="99"/>
      <c r="S94" s="99"/>
      <c r="T94" s="99"/>
      <c r="U94" s="99"/>
      <c r="V94" s="99"/>
    </row>
    <row r="95" spans="1:22" ht="17.25" customHeight="1">
      <c r="A95" s="195" t="s">
        <v>67</v>
      </c>
      <c r="B95" s="194" t="s">
        <v>143</v>
      </c>
      <c r="C95" s="192">
        <f>C83+C84</f>
        <v>0</v>
      </c>
      <c r="D95" s="192">
        <f aca="true" t="shared" si="16" ref="D95:V95">D83+D84</f>
        <v>0</v>
      </c>
      <c r="E95" s="192">
        <f t="shared" si="16"/>
        <v>0</v>
      </c>
      <c r="F95" s="192">
        <f t="shared" si="16"/>
        <v>0</v>
      </c>
      <c r="G95" s="192">
        <f t="shared" si="16"/>
        <v>0</v>
      </c>
      <c r="H95" s="192">
        <f t="shared" si="16"/>
        <v>0</v>
      </c>
      <c r="I95" s="192">
        <f t="shared" si="16"/>
        <v>0</v>
      </c>
      <c r="J95" s="192">
        <f t="shared" si="16"/>
        <v>0</v>
      </c>
      <c r="K95" s="192">
        <f t="shared" si="16"/>
        <v>0</v>
      </c>
      <c r="L95" s="192">
        <f t="shared" si="16"/>
        <v>0</v>
      </c>
      <c r="M95" s="192">
        <f t="shared" si="16"/>
        <v>0</v>
      </c>
      <c r="N95" s="192">
        <f t="shared" si="16"/>
        <v>0</v>
      </c>
      <c r="O95" s="192">
        <f t="shared" si="16"/>
        <v>0</v>
      </c>
      <c r="P95" s="192">
        <f t="shared" si="16"/>
        <v>0</v>
      </c>
      <c r="Q95" s="192">
        <f t="shared" si="16"/>
        <v>0</v>
      </c>
      <c r="R95" s="192">
        <f t="shared" si="16"/>
        <v>0</v>
      </c>
      <c r="S95" s="192">
        <f t="shared" si="16"/>
        <v>0</v>
      </c>
      <c r="T95" s="192">
        <f t="shared" si="16"/>
        <v>0</v>
      </c>
      <c r="U95" s="192">
        <f t="shared" si="16"/>
        <v>0</v>
      </c>
      <c r="V95" s="192">
        <f t="shared" si="16"/>
        <v>0</v>
      </c>
    </row>
    <row r="96" spans="1:22" ht="25.5" customHeight="1">
      <c r="A96" s="260" t="s">
        <v>71</v>
      </c>
      <c r="B96" s="261" t="s">
        <v>144</v>
      </c>
      <c r="C96" s="98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  <c r="V96" s="98"/>
    </row>
    <row r="97" spans="1:22" ht="12.75">
      <c r="A97" s="126" t="s">
        <v>63</v>
      </c>
      <c r="B97" s="88" t="s">
        <v>145</v>
      </c>
      <c r="C97" s="245"/>
      <c r="D97" s="245"/>
      <c r="E97" s="245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  <c r="T97" s="89"/>
      <c r="U97" s="89"/>
      <c r="V97" s="89"/>
    </row>
    <row r="98" spans="1:22" ht="12.75">
      <c r="A98" s="126" t="s">
        <v>65</v>
      </c>
      <c r="B98" s="88" t="s">
        <v>146</v>
      </c>
      <c r="C98" s="245"/>
      <c r="D98" s="245"/>
      <c r="E98" s="245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89"/>
      <c r="S98" s="89"/>
      <c r="T98" s="89"/>
      <c r="U98" s="89"/>
      <c r="V98" s="89"/>
    </row>
    <row r="99" spans="1:22" ht="16.5" customHeight="1">
      <c r="A99" s="195" t="s">
        <v>67</v>
      </c>
      <c r="B99" s="194" t="s">
        <v>147</v>
      </c>
      <c r="C99" s="192">
        <f>C97-C98</f>
        <v>0</v>
      </c>
      <c r="D99" s="192">
        <f aca="true" t="shared" si="17" ref="D99:V99">D97-D98</f>
        <v>0</v>
      </c>
      <c r="E99" s="192">
        <f t="shared" si="17"/>
        <v>0</v>
      </c>
      <c r="F99" s="192">
        <f t="shared" si="17"/>
        <v>0</v>
      </c>
      <c r="G99" s="192">
        <f t="shared" si="17"/>
        <v>0</v>
      </c>
      <c r="H99" s="192">
        <f t="shared" si="17"/>
        <v>0</v>
      </c>
      <c r="I99" s="192">
        <f t="shared" si="17"/>
        <v>0</v>
      </c>
      <c r="J99" s="192">
        <f t="shared" si="17"/>
        <v>0</v>
      </c>
      <c r="K99" s="192">
        <f t="shared" si="17"/>
        <v>0</v>
      </c>
      <c r="L99" s="192">
        <f t="shared" si="17"/>
        <v>0</v>
      </c>
      <c r="M99" s="192">
        <f t="shared" si="17"/>
        <v>0</v>
      </c>
      <c r="N99" s="192">
        <f t="shared" si="17"/>
        <v>0</v>
      </c>
      <c r="O99" s="192">
        <f t="shared" si="17"/>
        <v>0</v>
      </c>
      <c r="P99" s="192">
        <f t="shared" si="17"/>
        <v>0</v>
      </c>
      <c r="Q99" s="192">
        <f t="shared" si="17"/>
        <v>0</v>
      </c>
      <c r="R99" s="192">
        <f t="shared" si="17"/>
        <v>0</v>
      </c>
      <c r="S99" s="192">
        <f t="shared" si="17"/>
        <v>0</v>
      </c>
      <c r="T99" s="192">
        <f t="shared" si="17"/>
        <v>0</v>
      </c>
      <c r="U99" s="192">
        <f t="shared" si="17"/>
        <v>0</v>
      </c>
      <c r="V99" s="192">
        <f t="shared" si="17"/>
        <v>0</v>
      </c>
    </row>
    <row r="100" spans="1:22" ht="21" customHeight="1">
      <c r="A100" s="260" t="s">
        <v>84</v>
      </c>
      <c r="B100" s="261" t="s">
        <v>148</v>
      </c>
      <c r="C100" s="98"/>
      <c r="D100" s="98"/>
      <c r="E100" s="98"/>
      <c r="F100" s="98"/>
      <c r="G100" s="98"/>
      <c r="H100" s="98"/>
      <c r="I100" s="98"/>
      <c r="J100" s="98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  <c r="V100" s="98"/>
    </row>
    <row r="101" spans="1:22" ht="12.75">
      <c r="A101" s="127" t="s">
        <v>63</v>
      </c>
      <c r="B101" s="123" t="s">
        <v>145</v>
      </c>
      <c r="C101" s="243">
        <f>SUM(C102:C105)</f>
        <v>0</v>
      </c>
      <c r="D101" s="243">
        <f>SUM(D102:D105)</f>
        <v>0</v>
      </c>
      <c r="E101" s="243">
        <f aca="true" t="shared" si="18" ref="E101:V101">SUM(E102:E105)</f>
        <v>0</v>
      </c>
      <c r="F101" s="112">
        <f t="shared" si="18"/>
        <v>0</v>
      </c>
      <c r="G101" s="112">
        <f t="shared" si="18"/>
        <v>0</v>
      </c>
      <c r="H101" s="112">
        <f t="shared" si="18"/>
        <v>0</v>
      </c>
      <c r="I101" s="112">
        <f t="shared" si="18"/>
        <v>0</v>
      </c>
      <c r="J101" s="112">
        <f t="shared" si="18"/>
        <v>0</v>
      </c>
      <c r="K101" s="112">
        <f t="shared" si="18"/>
        <v>0</v>
      </c>
      <c r="L101" s="112">
        <f t="shared" si="18"/>
        <v>0</v>
      </c>
      <c r="M101" s="112">
        <f t="shared" si="18"/>
        <v>0</v>
      </c>
      <c r="N101" s="112">
        <f t="shared" si="18"/>
        <v>0</v>
      </c>
      <c r="O101" s="112">
        <f t="shared" si="18"/>
        <v>0</v>
      </c>
      <c r="P101" s="112">
        <f t="shared" si="18"/>
        <v>0</v>
      </c>
      <c r="Q101" s="112">
        <f t="shared" si="18"/>
        <v>0</v>
      </c>
      <c r="R101" s="112">
        <f t="shared" si="18"/>
        <v>0</v>
      </c>
      <c r="S101" s="112">
        <f t="shared" si="18"/>
        <v>0</v>
      </c>
      <c r="T101" s="112">
        <f t="shared" si="18"/>
        <v>0</v>
      </c>
      <c r="U101" s="112">
        <f t="shared" si="18"/>
        <v>0</v>
      </c>
      <c r="V101" s="112">
        <f t="shared" si="18"/>
        <v>0</v>
      </c>
    </row>
    <row r="102" spans="1:22" ht="26.25" customHeight="1">
      <c r="A102" s="125">
        <v>1</v>
      </c>
      <c r="B102" s="97" t="s">
        <v>149</v>
      </c>
      <c r="C102" s="98"/>
      <c r="D102" s="98"/>
      <c r="E102" s="98"/>
      <c r="F102" s="99"/>
      <c r="G102" s="99"/>
      <c r="H102" s="99"/>
      <c r="I102" s="99"/>
      <c r="J102" s="99"/>
      <c r="K102" s="99"/>
      <c r="L102" s="99"/>
      <c r="M102" s="99"/>
      <c r="N102" s="99"/>
      <c r="O102" s="99"/>
      <c r="P102" s="99"/>
      <c r="Q102" s="99"/>
      <c r="R102" s="99"/>
      <c r="S102" s="99"/>
      <c r="T102" s="99"/>
      <c r="U102" s="99"/>
      <c r="V102" s="99"/>
    </row>
    <row r="103" spans="1:22" ht="18" customHeight="1">
      <c r="A103" s="125">
        <v>2</v>
      </c>
      <c r="B103" s="97" t="s">
        <v>150</v>
      </c>
      <c r="C103" s="98"/>
      <c r="D103" s="98"/>
      <c r="E103" s="98"/>
      <c r="F103" s="99"/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9"/>
      <c r="R103" s="99"/>
      <c r="S103" s="99"/>
      <c r="T103" s="99"/>
      <c r="U103" s="99"/>
      <c r="V103" s="99"/>
    </row>
    <row r="104" spans="1:22" ht="19.5" customHeight="1">
      <c r="A104" s="125">
        <v>3</v>
      </c>
      <c r="B104" s="97" t="s">
        <v>151</v>
      </c>
      <c r="C104" s="98"/>
      <c r="D104" s="98"/>
      <c r="E104" s="98"/>
      <c r="F104" s="99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9"/>
      <c r="R104" s="99"/>
      <c r="S104" s="99"/>
      <c r="T104" s="99"/>
      <c r="U104" s="99"/>
      <c r="V104" s="99"/>
    </row>
    <row r="105" spans="1:22" ht="18" customHeight="1">
      <c r="A105" s="125">
        <v>4</v>
      </c>
      <c r="B105" s="97" t="s">
        <v>152</v>
      </c>
      <c r="C105" s="98"/>
      <c r="D105" s="98"/>
      <c r="E105" s="98"/>
      <c r="F105" s="99"/>
      <c r="G105" s="99"/>
      <c r="H105" s="99"/>
      <c r="I105" s="99"/>
      <c r="J105" s="99"/>
      <c r="K105" s="99"/>
      <c r="L105" s="99"/>
      <c r="M105" s="99"/>
      <c r="N105" s="99"/>
      <c r="O105" s="99"/>
      <c r="P105" s="99"/>
      <c r="Q105" s="99"/>
      <c r="R105" s="99"/>
      <c r="S105" s="99"/>
      <c r="T105" s="99"/>
      <c r="U105" s="99"/>
      <c r="V105" s="99"/>
    </row>
    <row r="106" spans="1:22" ht="12.75">
      <c r="A106" s="127" t="s">
        <v>65</v>
      </c>
      <c r="B106" s="123" t="s">
        <v>146</v>
      </c>
      <c r="C106" s="243">
        <f>SUM(C107:C109)</f>
        <v>0</v>
      </c>
      <c r="D106" s="243">
        <f>SUM(D107:D109)</f>
        <v>0</v>
      </c>
      <c r="E106" s="243">
        <f aca="true" t="shared" si="19" ref="E106:V106">SUM(E107:E109)</f>
        <v>0</v>
      </c>
      <c r="F106" s="112">
        <f t="shared" si="19"/>
        <v>0</v>
      </c>
      <c r="G106" s="112">
        <f t="shared" si="19"/>
        <v>0</v>
      </c>
      <c r="H106" s="112">
        <f t="shared" si="19"/>
        <v>0</v>
      </c>
      <c r="I106" s="112">
        <f t="shared" si="19"/>
        <v>0</v>
      </c>
      <c r="J106" s="112">
        <f t="shared" si="19"/>
        <v>0</v>
      </c>
      <c r="K106" s="112">
        <f t="shared" si="19"/>
        <v>0</v>
      </c>
      <c r="L106" s="112">
        <f t="shared" si="19"/>
        <v>0</v>
      </c>
      <c r="M106" s="112">
        <f t="shared" si="19"/>
        <v>0</v>
      </c>
      <c r="N106" s="112">
        <f t="shared" si="19"/>
        <v>0</v>
      </c>
      <c r="O106" s="112">
        <f t="shared" si="19"/>
        <v>0</v>
      </c>
      <c r="P106" s="112">
        <f t="shared" si="19"/>
        <v>0</v>
      </c>
      <c r="Q106" s="112">
        <f t="shared" si="19"/>
        <v>0</v>
      </c>
      <c r="R106" s="112">
        <f t="shared" si="19"/>
        <v>0</v>
      </c>
      <c r="S106" s="112">
        <f t="shared" si="19"/>
        <v>0</v>
      </c>
      <c r="T106" s="112">
        <f t="shared" si="19"/>
        <v>0</v>
      </c>
      <c r="U106" s="112">
        <f t="shared" si="19"/>
        <v>0</v>
      </c>
      <c r="V106" s="112">
        <f t="shared" si="19"/>
        <v>0</v>
      </c>
    </row>
    <row r="107" spans="1:22" ht="16.5" customHeight="1">
      <c r="A107" s="125">
        <v>1</v>
      </c>
      <c r="B107" s="97" t="s">
        <v>153</v>
      </c>
      <c r="C107" s="98"/>
      <c r="D107" s="98"/>
      <c r="E107" s="98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99"/>
      <c r="R107" s="99"/>
      <c r="S107" s="99"/>
      <c r="T107" s="99"/>
      <c r="U107" s="99"/>
      <c r="V107" s="99"/>
    </row>
    <row r="108" spans="1:22" ht="19.5" customHeight="1">
      <c r="A108" s="125">
        <v>2</v>
      </c>
      <c r="B108" s="97" t="s">
        <v>154</v>
      </c>
      <c r="C108" s="98"/>
      <c r="D108" s="98"/>
      <c r="E108" s="98"/>
      <c r="F108" s="99"/>
      <c r="G108" s="99"/>
      <c r="H108" s="99"/>
      <c r="I108" s="99"/>
      <c r="J108" s="99"/>
      <c r="K108" s="99"/>
      <c r="L108" s="99"/>
      <c r="M108" s="99"/>
      <c r="N108" s="99"/>
      <c r="O108" s="99"/>
      <c r="P108" s="99"/>
      <c r="Q108" s="99"/>
      <c r="R108" s="99"/>
      <c r="S108" s="99"/>
      <c r="T108" s="99"/>
      <c r="U108" s="99"/>
      <c r="V108" s="99"/>
    </row>
    <row r="109" spans="1:22" ht="23.25" customHeight="1">
      <c r="A109" s="125">
        <v>3</v>
      </c>
      <c r="B109" s="97" t="s">
        <v>155</v>
      </c>
      <c r="C109" s="98"/>
      <c r="D109" s="98"/>
      <c r="E109" s="98"/>
      <c r="F109" s="99"/>
      <c r="G109" s="99"/>
      <c r="H109" s="99"/>
      <c r="I109" s="99"/>
      <c r="J109" s="99"/>
      <c r="K109" s="99"/>
      <c r="L109" s="99"/>
      <c r="M109" s="99"/>
      <c r="N109" s="99"/>
      <c r="O109" s="99"/>
      <c r="P109" s="99"/>
      <c r="Q109" s="99"/>
      <c r="R109" s="99"/>
      <c r="S109" s="99"/>
      <c r="T109" s="99"/>
      <c r="U109" s="99"/>
      <c r="V109" s="99"/>
    </row>
    <row r="110" spans="1:42" ht="22.5" customHeight="1">
      <c r="A110" s="195" t="s">
        <v>67</v>
      </c>
      <c r="B110" s="194" t="s">
        <v>156</v>
      </c>
      <c r="C110" s="192">
        <f>C101-C106</f>
        <v>0</v>
      </c>
      <c r="D110" s="192">
        <f>D101-D106</f>
        <v>0</v>
      </c>
      <c r="E110" s="192">
        <f aca="true" t="shared" si="20" ref="E110:V110">E101-E106</f>
        <v>0</v>
      </c>
      <c r="F110" s="192">
        <f t="shared" si="20"/>
        <v>0</v>
      </c>
      <c r="G110" s="192">
        <f t="shared" si="20"/>
        <v>0</v>
      </c>
      <c r="H110" s="192">
        <f t="shared" si="20"/>
        <v>0</v>
      </c>
      <c r="I110" s="192">
        <f t="shared" si="20"/>
        <v>0</v>
      </c>
      <c r="J110" s="192">
        <f t="shared" si="20"/>
        <v>0</v>
      </c>
      <c r="K110" s="192">
        <f t="shared" si="20"/>
        <v>0</v>
      </c>
      <c r="L110" s="192">
        <f t="shared" si="20"/>
        <v>0</v>
      </c>
      <c r="M110" s="192">
        <f t="shared" si="20"/>
        <v>0</v>
      </c>
      <c r="N110" s="192">
        <f t="shared" si="20"/>
        <v>0</v>
      </c>
      <c r="O110" s="192">
        <f t="shared" si="20"/>
        <v>0</v>
      </c>
      <c r="P110" s="192">
        <f t="shared" si="20"/>
        <v>0</v>
      </c>
      <c r="Q110" s="192">
        <f t="shared" si="20"/>
        <v>0</v>
      </c>
      <c r="R110" s="192">
        <f t="shared" si="20"/>
        <v>0</v>
      </c>
      <c r="S110" s="192">
        <f t="shared" si="20"/>
        <v>0</v>
      </c>
      <c r="T110" s="192">
        <f t="shared" si="20"/>
        <v>0</v>
      </c>
      <c r="U110" s="192">
        <f t="shared" si="20"/>
        <v>0</v>
      </c>
      <c r="V110" s="192">
        <f t="shared" si="20"/>
        <v>0</v>
      </c>
      <c r="W110" s="246"/>
      <c r="X110" s="246"/>
      <c r="Y110" s="246"/>
      <c r="Z110" s="246"/>
      <c r="AA110" s="246"/>
      <c r="AB110" s="246"/>
      <c r="AC110" s="246"/>
      <c r="AD110" s="246"/>
      <c r="AE110" s="246"/>
      <c r="AF110" s="246"/>
      <c r="AG110" s="246"/>
      <c r="AH110" s="246"/>
      <c r="AI110" s="246"/>
      <c r="AJ110" s="246"/>
      <c r="AK110" s="246"/>
      <c r="AL110" s="246"/>
      <c r="AM110" s="246"/>
      <c r="AN110" s="246"/>
      <c r="AO110" s="246"/>
      <c r="AP110" s="246"/>
    </row>
    <row r="111" spans="1:22" ht="17.25" customHeight="1">
      <c r="A111" s="260" t="s">
        <v>86</v>
      </c>
      <c r="B111" s="261" t="s">
        <v>157</v>
      </c>
      <c r="C111" s="243">
        <f>C95+C99+C110</f>
        <v>0</v>
      </c>
      <c r="D111" s="243">
        <f>D95+D99+D110</f>
        <v>0</v>
      </c>
      <c r="E111" s="243">
        <f aca="true" t="shared" si="21" ref="E111:V111">E95+E99+E110</f>
        <v>0</v>
      </c>
      <c r="F111" s="112">
        <f t="shared" si="21"/>
        <v>0</v>
      </c>
      <c r="G111" s="112">
        <f t="shared" si="21"/>
        <v>0</v>
      </c>
      <c r="H111" s="112">
        <f t="shared" si="21"/>
        <v>0</v>
      </c>
      <c r="I111" s="112">
        <f t="shared" si="21"/>
        <v>0</v>
      </c>
      <c r="J111" s="112">
        <f t="shared" si="21"/>
        <v>0</v>
      </c>
      <c r="K111" s="112">
        <f t="shared" si="21"/>
        <v>0</v>
      </c>
      <c r="L111" s="112">
        <f t="shared" si="21"/>
        <v>0</v>
      </c>
      <c r="M111" s="112">
        <f t="shared" si="21"/>
        <v>0</v>
      </c>
      <c r="N111" s="112">
        <f t="shared" si="21"/>
        <v>0</v>
      </c>
      <c r="O111" s="112">
        <f t="shared" si="21"/>
        <v>0</v>
      </c>
      <c r="P111" s="112">
        <f t="shared" si="21"/>
        <v>0</v>
      </c>
      <c r="Q111" s="112">
        <f t="shared" si="21"/>
        <v>0</v>
      </c>
      <c r="R111" s="112">
        <f t="shared" si="21"/>
        <v>0</v>
      </c>
      <c r="S111" s="112">
        <f t="shared" si="21"/>
        <v>0</v>
      </c>
      <c r="T111" s="112">
        <f t="shared" si="21"/>
        <v>0</v>
      </c>
      <c r="U111" s="112">
        <f t="shared" si="21"/>
        <v>0</v>
      </c>
      <c r="V111" s="112">
        <f t="shared" si="21"/>
        <v>0</v>
      </c>
    </row>
    <row r="112" spans="1:22" ht="18.75" customHeight="1">
      <c r="A112" s="260" t="s">
        <v>88</v>
      </c>
      <c r="B112" s="261" t="s">
        <v>158</v>
      </c>
      <c r="C112" s="98"/>
      <c r="D112" s="243">
        <f aca="true" t="shared" si="22" ref="D112:V112">C113</f>
        <v>0</v>
      </c>
      <c r="E112" s="243">
        <f t="shared" si="22"/>
        <v>0</v>
      </c>
      <c r="F112" s="112">
        <f t="shared" si="22"/>
        <v>0</v>
      </c>
      <c r="G112" s="112">
        <f t="shared" si="22"/>
        <v>0</v>
      </c>
      <c r="H112" s="112">
        <f t="shared" si="22"/>
        <v>0</v>
      </c>
      <c r="I112" s="112">
        <f t="shared" si="22"/>
        <v>0</v>
      </c>
      <c r="J112" s="112">
        <f t="shared" si="22"/>
        <v>0</v>
      </c>
      <c r="K112" s="112">
        <f t="shared" si="22"/>
        <v>0</v>
      </c>
      <c r="L112" s="112">
        <f t="shared" si="22"/>
        <v>0</v>
      </c>
      <c r="M112" s="112">
        <f t="shared" si="22"/>
        <v>0</v>
      </c>
      <c r="N112" s="112">
        <f t="shared" si="22"/>
        <v>0</v>
      </c>
      <c r="O112" s="112">
        <f t="shared" si="22"/>
        <v>0</v>
      </c>
      <c r="P112" s="112">
        <f t="shared" si="22"/>
        <v>0</v>
      </c>
      <c r="Q112" s="112">
        <f t="shared" si="22"/>
        <v>0</v>
      </c>
      <c r="R112" s="112">
        <f t="shared" si="22"/>
        <v>0</v>
      </c>
      <c r="S112" s="112">
        <f t="shared" si="22"/>
        <v>0</v>
      </c>
      <c r="T112" s="112">
        <f t="shared" si="22"/>
        <v>0</v>
      </c>
      <c r="U112" s="112">
        <f t="shared" si="22"/>
        <v>0</v>
      </c>
      <c r="V112" s="112">
        <f t="shared" si="22"/>
        <v>0</v>
      </c>
    </row>
    <row r="113" spans="1:22" ht="17.25" customHeight="1">
      <c r="A113" s="260" t="s">
        <v>90</v>
      </c>
      <c r="B113" s="261" t="s">
        <v>159</v>
      </c>
      <c r="C113" s="262">
        <f>C111+C112</f>
        <v>0</v>
      </c>
      <c r="D113" s="262">
        <f>D111+D112</f>
        <v>0</v>
      </c>
      <c r="E113" s="262">
        <f aca="true" t="shared" si="23" ref="E113:V113">E111+E112</f>
        <v>0</v>
      </c>
      <c r="F113" s="262">
        <f t="shared" si="23"/>
        <v>0</v>
      </c>
      <c r="G113" s="262">
        <f t="shared" si="23"/>
        <v>0</v>
      </c>
      <c r="H113" s="262">
        <f t="shared" si="23"/>
        <v>0</v>
      </c>
      <c r="I113" s="262">
        <f t="shared" si="23"/>
        <v>0</v>
      </c>
      <c r="J113" s="262">
        <f t="shared" si="23"/>
        <v>0</v>
      </c>
      <c r="K113" s="262">
        <f t="shared" si="23"/>
        <v>0</v>
      </c>
      <c r="L113" s="262">
        <f t="shared" si="23"/>
        <v>0</v>
      </c>
      <c r="M113" s="262">
        <f t="shared" si="23"/>
        <v>0</v>
      </c>
      <c r="N113" s="262">
        <f t="shared" si="23"/>
        <v>0</v>
      </c>
      <c r="O113" s="262">
        <f t="shared" si="23"/>
        <v>0</v>
      </c>
      <c r="P113" s="262">
        <f t="shared" si="23"/>
        <v>0</v>
      </c>
      <c r="Q113" s="262">
        <f t="shared" si="23"/>
        <v>0</v>
      </c>
      <c r="R113" s="262">
        <f t="shared" si="23"/>
        <v>0</v>
      </c>
      <c r="S113" s="262">
        <f t="shared" si="23"/>
        <v>0</v>
      </c>
      <c r="T113" s="262">
        <f t="shared" si="23"/>
        <v>0</v>
      </c>
      <c r="U113" s="262">
        <f t="shared" si="23"/>
        <v>0</v>
      </c>
      <c r="V113" s="262">
        <f t="shared" si="23"/>
        <v>0</v>
      </c>
    </row>
    <row r="116" spans="2:15" ht="12.75">
      <c r="B116" s="199"/>
      <c r="C116" s="86"/>
      <c r="D116" s="90"/>
      <c r="E116" s="90"/>
      <c r="F116" s="90"/>
      <c r="G116" s="90"/>
      <c r="H116" s="90"/>
      <c r="I116" s="90"/>
      <c r="J116" s="90"/>
      <c r="K116" s="91"/>
      <c r="L116" s="91"/>
      <c r="M116" s="91"/>
      <c r="N116" s="91"/>
      <c r="O116" s="91"/>
    </row>
  </sheetData>
  <sheetProtection/>
  <mergeCells count="8">
    <mergeCell ref="C79:E79"/>
    <mergeCell ref="F79:V79"/>
    <mergeCell ref="A2:L2"/>
    <mergeCell ref="A8:V8"/>
    <mergeCell ref="C11:E11"/>
    <mergeCell ref="F11:V11"/>
    <mergeCell ref="C41:E41"/>
    <mergeCell ref="F41:V41"/>
  </mergeCells>
  <printOptions/>
  <pageMargins left="0.25" right="0.25" top="0.75" bottom="0.75" header="0.3" footer="0.3"/>
  <pageSetup fitToHeight="1" fitToWidth="1" horizontalDpi="600" verticalDpi="600" orientation="portrait" paperSize="9" scale="3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"/>
  <sheetViews>
    <sheetView zoomScalePageLayoutView="0" workbookViewId="0" topLeftCell="A1">
      <selection activeCell="H11" sqref="H11"/>
    </sheetView>
  </sheetViews>
  <sheetFormatPr defaultColWidth="9.140625" defaultRowHeight="12.75"/>
  <cols>
    <col min="11" max="11" width="9.00390625" style="0" customWidth="1"/>
  </cols>
  <sheetData>
    <row r="1" ht="13.5" thickBot="1"/>
    <row r="2" spans="1:13" ht="54.75" customHeight="1" thickBot="1">
      <c r="A2" s="247"/>
      <c r="B2" s="248" t="s">
        <v>253</v>
      </c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9"/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Analiza finansowa</dc:title>
  <dc:subject/>
  <dc:creator>Zdziebko, Katarzyna</dc:creator>
  <cp:keywords/>
  <dc:description/>
  <cp:lastModifiedBy>Zdziebko, Katarzyna</cp:lastModifiedBy>
  <cp:lastPrinted>2023-06-20T10:10:44Z</cp:lastPrinted>
  <dcterms:created xsi:type="dcterms:W3CDTF">2009-03-16T14:36:17Z</dcterms:created>
  <dcterms:modified xsi:type="dcterms:W3CDTF">2023-11-28T10:40:19Z</dcterms:modified>
  <cp:category/>
  <cp:version/>
  <cp:contentType/>
  <cp:contentStatus/>
</cp:coreProperties>
</file>